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2295" windowHeight="1320" firstSheet="2" activeTab="2"/>
  </bookViews>
  <sheets>
    <sheet name="1Р" sheetId="1" r:id="rId1"/>
    <sheet name="титул" sheetId="2" r:id="rId2"/>
    <sheet name="послед" sheetId="3" r:id="rId3"/>
  </sheets>
  <definedNames>
    <definedName name="_xlnm.Print_Area" localSheetId="2">'послед'!$A$1:$E$80</definedName>
  </definedNames>
  <calcPr fullCalcOnLoad="1"/>
</workbook>
</file>

<file path=xl/sharedStrings.xml><?xml version="1.0" encoding="utf-8"?>
<sst xmlns="http://schemas.openxmlformats.org/spreadsheetml/2006/main" count="370" uniqueCount="281">
  <si>
    <r>
      <t xml:space="preserve">Нераспределённая прибыль (убыток) </t>
    </r>
    <r>
      <rPr>
        <sz val="11"/>
        <color indexed="62"/>
        <rFont val="Times New Roman Cyr"/>
        <family val="1"/>
      </rPr>
      <t>ф.2 стр.270 гр.5 или гр.6</t>
    </r>
  </si>
  <si>
    <t xml:space="preserve">Молиявий фаолият бўйича харажатлар (сатр.180+190
+200+210),шу жумладан: </t>
  </si>
  <si>
    <t>Расходы по финансовой деятельности (стр.180+190
+200+210), в том числе:</t>
  </si>
  <si>
    <t>Руководитель___________________________</t>
  </si>
  <si>
    <t>Бош бухгалтер</t>
  </si>
  <si>
    <t>Главный бухгалтер______________________</t>
  </si>
  <si>
    <t>010</t>
  </si>
  <si>
    <t>011</t>
  </si>
  <si>
    <t>012</t>
  </si>
  <si>
    <t>020</t>
  </si>
  <si>
    <t>021</t>
  </si>
  <si>
    <t>022</t>
  </si>
  <si>
    <t>090</t>
  </si>
  <si>
    <t>Кабул килинган сана</t>
  </si>
  <si>
    <t>Дата получения</t>
  </si>
  <si>
    <t>Такдим килиш муддати</t>
  </si>
  <si>
    <t>Срок представления</t>
  </si>
  <si>
    <t>МОЛИЯВИЙ НАТИЖАЛАР ТУГРИСИДАГИ ХИСОБОТ - 2-сонли шакл</t>
  </si>
  <si>
    <t>ОТЧЕТ О ФИНАНСОВЫХ РЕЗУЛЬТАТАХ - форма N 2</t>
  </si>
  <si>
    <t>Кўрсаткичлар номи</t>
  </si>
  <si>
    <t>Сатр коди         Код строки</t>
  </si>
  <si>
    <t>(зарарлар)</t>
  </si>
  <si>
    <t>(фойда)</t>
  </si>
  <si>
    <t xml:space="preserve">Доходы </t>
  </si>
  <si>
    <t xml:space="preserve">Расходы  </t>
  </si>
  <si>
    <t>(прибыль)</t>
  </si>
  <si>
    <t>(убытки)</t>
  </si>
  <si>
    <t>Махсулот (товар, иш ва хизмат) ларни сотишдан соф тушум</t>
  </si>
  <si>
    <t>x</t>
  </si>
  <si>
    <t>Сотилган махсулот (товар, иш ва хизмат) ларнинг таннархи</t>
  </si>
  <si>
    <t>Давр харажатлари, жами  (сатр.050+060+070+080), шу жумладан:</t>
  </si>
  <si>
    <t xml:space="preserve">Хисобот даврида  </t>
  </si>
  <si>
    <t>Расходы периода, всего  (стр.050+060+070+080), в том числе:</t>
  </si>
  <si>
    <t xml:space="preserve">Сотиш харажатлари </t>
  </si>
  <si>
    <t xml:space="preserve">Расходы по реализации  </t>
  </si>
  <si>
    <t>Маъмурий харажатлар</t>
  </si>
  <si>
    <t>Административные расходы</t>
  </si>
  <si>
    <t xml:space="preserve">Бошка операцион харажатлар </t>
  </si>
  <si>
    <t xml:space="preserve">Прочие операционные расходы </t>
  </si>
  <si>
    <t>Асосий фаолиятнинг бошка даромадлари</t>
  </si>
  <si>
    <t>Асосий фаолиятнинг фойдаси (зарари) (сатр. 030-040+090)</t>
  </si>
  <si>
    <t xml:space="preserve">Прибыль (убыток) от основной деятельности  (стр.030-040+090) </t>
  </si>
  <si>
    <t xml:space="preserve">Дивидендлар шаклидаги даромадлар </t>
  </si>
  <si>
    <t>Фоизлар шаклидаги даромадлар</t>
  </si>
  <si>
    <t xml:space="preserve">Узок муддатли ижара (лизинг) дан даромадлар </t>
  </si>
  <si>
    <t>Валюта курси фаркидан даромадлар</t>
  </si>
  <si>
    <t>Молиявий фаолиятнинг бошка даромадлари</t>
  </si>
  <si>
    <t>Фоизлар шаклидаги харажатлар</t>
  </si>
  <si>
    <t>Узок муддатли ижара (лизинг) бўйича фоизлар шаклидаги харажатлар</t>
  </si>
  <si>
    <t>Валюта курси фаркидан зарарлар</t>
  </si>
  <si>
    <t>Молиявий фаолият бўйича бошка харажатлар</t>
  </si>
  <si>
    <t>Умумхўжалик фаолиятининг фойдаси (зарари) (сатр.100+110-170)</t>
  </si>
  <si>
    <t>Прибыль (убыток) от общехозяйственной деятельности (стр.100+110-170)</t>
  </si>
  <si>
    <t>Фавкулоддаги фойда ва зарарлар</t>
  </si>
  <si>
    <t>Чрезвычайные прибыли и убытки</t>
  </si>
  <si>
    <t>Даромад (фойда) солигини тўлагунга кадар фойда (зарар) (сатр.220+/-230)</t>
  </si>
  <si>
    <t>Даромад (фойда) солиги</t>
  </si>
  <si>
    <t>Фойдадан бошєа соликлар ва йигимлар</t>
  </si>
  <si>
    <t>Хисобот даврининг соф фойдаси (зарари) (сатр.240-250-260)</t>
  </si>
  <si>
    <t>1 квартал</t>
  </si>
  <si>
    <t>Чистая прибыль (убыток) отчетного периода (стр.240-250-260)</t>
  </si>
  <si>
    <t>Рахбар</t>
  </si>
  <si>
    <t>Даромадлар</t>
  </si>
  <si>
    <t xml:space="preserve">Харажатлар </t>
  </si>
  <si>
    <t>Махсулот (товар, иш ва хизмат) ларни сотишнинг ялпи фойдаси 
(зарари) (сатр.010-020)</t>
  </si>
  <si>
    <t>Валовая прибыль (убыток) от реализации продукции (товаров, 
работ и услуг)  (стр.010-020)</t>
  </si>
  <si>
    <t>Прибыль (убыток) до уплаты налога на доходы (прибыль) 
(стр.220+/-230)</t>
  </si>
  <si>
    <t>Ўзбекистон Республикаси Молия вазирининг</t>
  </si>
  <si>
    <t>2002 йил 27 декабрдаги 140-сонли буйругига</t>
  </si>
  <si>
    <t>1-сонли илова, ЎзР АВ томонидан 2003 й.</t>
  </si>
  <si>
    <t>24 январда рўйхатга олинган N 1209</t>
  </si>
  <si>
    <t>Приложение N 1 к Приказу министра</t>
  </si>
  <si>
    <t>финансов от 27 декабря 2002 г. N 140,</t>
  </si>
  <si>
    <t>зарегистрированному МЮ</t>
  </si>
  <si>
    <t>24 января 2003 г. N 1209</t>
  </si>
  <si>
    <t xml:space="preserve"> </t>
  </si>
  <si>
    <t>БУХГАЛТЕРИЯ БАЛАНСИ - 1-сонли шакл</t>
  </si>
  <si>
    <t>БУХГАЛТЕРСКИЙ БАЛАНС - форма N 1</t>
  </si>
  <si>
    <t xml:space="preserve">Кодлар </t>
  </si>
  <si>
    <t xml:space="preserve">Коды </t>
  </si>
  <si>
    <t>Корхона, ташкилот</t>
  </si>
  <si>
    <t>КТУТ бўйича-</t>
  </si>
  <si>
    <t>по ОКПО-</t>
  </si>
  <si>
    <t xml:space="preserve">Ташкилий-хукукий шакли </t>
  </si>
  <si>
    <t>по КОПФ-</t>
  </si>
  <si>
    <t xml:space="preserve">Мулкчилик шакли </t>
  </si>
  <si>
    <t>МШТ бўйича-</t>
  </si>
  <si>
    <t>по КФС-</t>
  </si>
  <si>
    <t xml:space="preserve">Вазирлик, идора ва бошєалар </t>
  </si>
  <si>
    <t xml:space="preserve">ДБИБТ бўйича- </t>
  </si>
  <si>
    <t xml:space="preserve">по  СООГУ- </t>
  </si>
  <si>
    <t xml:space="preserve">Солик тўловчининг идентификацион раками </t>
  </si>
  <si>
    <t>СТИР-</t>
  </si>
  <si>
    <t>Идентификационный номер налогоплательщика</t>
  </si>
  <si>
    <t>ИНН-</t>
  </si>
  <si>
    <t>Худуд</t>
  </si>
  <si>
    <t>МХОБТ-</t>
  </si>
  <si>
    <t xml:space="preserve">Территория </t>
  </si>
  <si>
    <t>СОАТО-</t>
  </si>
  <si>
    <t xml:space="preserve">Манзил </t>
  </si>
  <si>
    <t>Жўнатилган сана-</t>
  </si>
  <si>
    <t>Дата высылки-</t>
  </si>
  <si>
    <t xml:space="preserve">Ўлчов бирлиги, минг сўм </t>
  </si>
  <si>
    <t>Единица измерения, тыс. сум.</t>
  </si>
  <si>
    <t>Наименование показателя</t>
  </si>
  <si>
    <t>х</t>
  </si>
  <si>
    <t>Расходы отчетного периода, исключаемые из 
налогооблагаемой базы в будущем             (9440)</t>
  </si>
  <si>
    <t>Доходы в виде дивидендов                     (9520)</t>
  </si>
  <si>
    <t>Доходы в виде процентов                     (9530)</t>
  </si>
  <si>
    <t>Доходы от валютных курсовых разниц        (9540)</t>
  </si>
  <si>
    <t>Убытки от валютных курсовых разниц          (9620)</t>
  </si>
  <si>
    <t>Прочие расходы по финансовой деятельности   (9630, 9690)</t>
  </si>
  <si>
    <t>Себестоимость реализованной продукции (товаров, работ и услуг)   (9110, 9115, 9116, 9117, 9118, 9119, 9130)</t>
  </si>
  <si>
    <t>Прочие доходы от основной деятельности  (9012, 9310, 9320, 9330, 9340, 9350, 9360, 9370, 9390)</t>
  </si>
  <si>
    <r>
      <t xml:space="preserve">Организационно-правовая форма   </t>
    </r>
    <r>
      <rPr>
        <b/>
        <sz val="11"/>
        <rFont val="Virtec Times New Roman Uz"/>
        <family val="1"/>
      </rPr>
      <t>Акционерная</t>
    </r>
  </si>
  <si>
    <t>Таблица 1р</t>
  </si>
  <si>
    <t>тыс.сум</t>
  </si>
  <si>
    <t>Наименование показателей</t>
  </si>
  <si>
    <t>Код стр.  ф.1</t>
  </si>
  <si>
    <t>Первоначальная (восстановит.) стоимость (0100, 0300):</t>
  </si>
  <si>
    <t>основных средств (0100)</t>
  </si>
  <si>
    <t>010а</t>
  </si>
  <si>
    <t>ОС, полученных по договору долгосрочной аренды (0300)</t>
  </si>
  <si>
    <t>010б</t>
  </si>
  <si>
    <t>Нематериальные активы (0400):</t>
  </si>
  <si>
    <t>программное обеспечение (0430)</t>
  </si>
  <si>
    <t>020а</t>
  </si>
  <si>
    <t>гудвилл (0480)</t>
  </si>
  <si>
    <t>020б</t>
  </si>
  <si>
    <t xml:space="preserve">прочие нематериальные активы </t>
  </si>
  <si>
    <t>020в</t>
  </si>
  <si>
    <t>Оборудование к установке (0700):</t>
  </si>
  <si>
    <t>отечественное (0710)</t>
  </si>
  <si>
    <t>090а</t>
  </si>
  <si>
    <t>импортное (0720)</t>
  </si>
  <si>
    <t>090б</t>
  </si>
  <si>
    <t>Капитальные вложения (0800):</t>
  </si>
  <si>
    <t>100</t>
  </si>
  <si>
    <t>незавершенное строительство (0810)</t>
  </si>
  <si>
    <t>100а</t>
  </si>
  <si>
    <t>приобретение ОС (0820)</t>
  </si>
  <si>
    <t>100б</t>
  </si>
  <si>
    <t>прочие капитальные вложения</t>
  </si>
  <si>
    <t>100в</t>
  </si>
  <si>
    <t>Производственные запасы (1000, 1100,1500,1600):</t>
  </si>
  <si>
    <t>150</t>
  </si>
  <si>
    <t xml:space="preserve"> материалы (1000) стр.150 (б+в+г+д+е) :</t>
  </si>
  <si>
    <t>150а</t>
  </si>
  <si>
    <t>сырье и материалы (1010)</t>
  </si>
  <si>
    <t>150б</t>
  </si>
  <si>
    <t>топливо (1030)</t>
  </si>
  <si>
    <t>150в</t>
  </si>
  <si>
    <t>запасные части (1040)</t>
  </si>
  <si>
    <t>150г</t>
  </si>
  <si>
    <t>инвентарь и хозяйственные принадлежности (1080)</t>
  </si>
  <si>
    <t>150д</t>
  </si>
  <si>
    <t>прочие материалы (1020,1050,1060,1070,1090)</t>
  </si>
  <si>
    <t>150е</t>
  </si>
  <si>
    <t>прочие производственные запасы (1100,1500,1600)</t>
  </si>
  <si>
    <t>150ж</t>
  </si>
  <si>
    <t>340</t>
  </si>
  <si>
    <t>Прочие денежные средства и эквиваленты (5500, 5600, 5700):</t>
  </si>
  <si>
    <t>360</t>
  </si>
  <si>
    <t>схемные счета (5532)</t>
  </si>
  <si>
    <t>360а</t>
  </si>
  <si>
    <t>траншевые счета (5531)</t>
  </si>
  <si>
    <t>360б</t>
  </si>
  <si>
    <t>накопительные счета (5533)</t>
  </si>
  <si>
    <t>360в</t>
  </si>
  <si>
    <t>прочие специальные счета</t>
  </si>
  <si>
    <t>360г</t>
  </si>
  <si>
    <t>денежные эквиваленты (5600)</t>
  </si>
  <si>
    <t>360д</t>
  </si>
  <si>
    <t>денежные средства (переводы) в пути (5700)</t>
  </si>
  <si>
    <t>360е</t>
  </si>
  <si>
    <t>Уставный капитал (8300):</t>
  </si>
  <si>
    <t>410</t>
  </si>
  <si>
    <t>простые акции (8310)</t>
  </si>
  <si>
    <t>410а</t>
  </si>
  <si>
    <t>привилегированные акции (8320)</t>
  </si>
  <si>
    <t>410б</t>
  </si>
  <si>
    <t>паи и вклады (8330)</t>
  </si>
  <si>
    <t>410в</t>
  </si>
  <si>
    <t>Резервный капитал (8500):</t>
  </si>
  <si>
    <t>430</t>
  </si>
  <si>
    <t>корректировки по переоценке имущества (8510)</t>
  </si>
  <si>
    <t>430а</t>
  </si>
  <si>
    <t>резервный капитал (8520)</t>
  </si>
  <si>
    <t>430б</t>
  </si>
  <si>
    <t>безвозмездно полученное имущество (8530)</t>
  </si>
  <si>
    <t>430в</t>
  </si>
  <si>
    <t>Нераспределен. прибыль (непокрытый убыток) (8700)</t>
  </si>
  <si>
    <t>450</t>
  </si>
  <si>
    <t>Целевые поступления (8800)</t>
  </si>
  <si>
    <t>460</t>
  </si>
  <si>
    <t>От ГАК "Узбекэнерго"</t>
  </si>
  <si>
    <t>460а</t>
  </si>
  <si>
    <t>От местных властей</t>
  </si>
  <si>
    <t>460б</t>
  </si>
  <si>
    <t>От иностранных обществ</t>
  </si>
  <si>
    <t>460в</t>
  </si>
  <si>
    <t>Код стр</t>
  </si>
  <si>
    <t>Сумма</t>
  </si>
  <si>
    <t>Сальдо на начало отчётного периода (стр.450 гр.3)</t>
  </si>
  <si>
    <t>Прочие увеличения</t>
  </si>
  <si>
    <t>Отчисления в добавленный капитал</t>
  </si>
  <si>
    <t>Отчисления в резервный капитал</t>
  </si>
  <si>
    <t>Начисление дивидендов</t>
  </si>
  <si>
    <t>Направлено на пополнение уставного капитала</t>
  </si>
  <si>
    <t>Сальдо на конец стр.(1+2+3-4-5-6-7-8)  стр.450 гр.4</t>
  </si>
  <si>
    <t xml:space="preserve">Главный бухгалтер </t>
  </si>
  <si>
    <t>…</t>
  </si>
  <si>
    <t>Расчет переоценки активов баланса</t>
  </si>
  <si>
    <t>Код стр.  ф.1,2</t>
  </si>
  <si>
    <t>Сальдо до переоценки</t>
  </si>
  <si>
    <t>Сумма переоценки</t>
  </si>
  <si>
    <t>Сальдо после переоценки</t>
  </si>
  <si>
    <t>Основные средства:</t>
  </si>
  <si>
    <r>
      <t xml:space="preserve">Остаточная (балансовая) стоимость </t>
    </r>
    <r>
      <rPr>
        <sz val="10"/>
        <color indexed="18"/>
        <rFont val="Times New Roman Cyr"/>
        <family val="1"/>
      </rPr>
      <t>(стр.010-011)</t>
    </r>
  </si>
  <si>
    <t>Сумма амортизации (0500)</t>
  </si>
  <si>
    <r>
      <t xml:space="preserve">Остаточная (балансовая) стоимость </t>
    </r>
    <r>
      <rPr>
        <sz val="10"/>
        <color indexed="18"/>
        <rFont val="Times New Roman Cyr"/>
        <family val="1"/>
      </rPr>
      <t>(стр.020-021)</t>
    </r>
  </si>
  <si>
    <t>Капитальные вложения (0800)</t>
  </si>
  <si>
    <r>
      <t xml:space="preserve">ВСЕГО по активу переоценки </t>
    </r>
    <r>
      <rPr>
        <sz val="10"/>
        <color indexed="61"/>
        <rFont val="Times New Roman Cyr"/>
        <family val="1"/>
      </rPr>
      <t>(стр.012+022+090+100)</t>
    </r>
  </si>
  <si>
    <t>400а</t>
  </si>
  <si>
    <t>Корректировки по переоценке имущества (8510)</t>
  </si>
  <si>
    <t>Уценка,отнесенная на прочие операционные расходы (9430)</t>
  </si>
  <si>
    <t>070б</t>
  </si>
  <si>
    <r>
      <t xml:space="preserve">ВСЕГО по пассиву переоценки </t>
    </r>
    <r>
      <rPr>
        <sz val="10"/>
        <color indexed="61"/>
        <rFont val="Times New Roman Cyr"/>
        <family val="1"/>
      </rPr>
      <t>(стр.430а+070б)</t>
    </r>
  </si>
  <si>
    <t>780а</t>
  </si>
  <si>
    <t>Первоначальная (восстановительная) стоимость (0100, 0300)</t>
  </si>
  <si>
    <t>Сумма износа (0200)</t>
  </si>
  <si>
    <t>Нематериальные активы:</t>
  </si>
  <si>
    <t xml:space="preserve">Первоначальная стоимость (0400) </t>
  </si>
  <si>
    <t>Келгусида соликка тортиладиган базадан чикариладиган 
хисобот даври харажатлари</t>
  </si>
  <si>
    <t>Молиявий фаолиятнинг даромадлари, жами 
(сатр.120+130+140+150+160), шу жумладан:</t>
  </si>
  <si>
    <t>Доходы от финансовой деятельности, всего 
(стр.120+130+140+150+160), в том числе:</t>
  </si>
  <si>
    <t>ОО 159 516</t>
  </si>
  <si>
    <t>О1 013</t>
  </si>
  <si>
    <t>Оборудование к установке (0700)</t>
  </si>
  <si>
    <t>О1013</t>
  </si>
  <si>
    <t>Налог на доходы (прибыль)          (9810)</t>
  </si>
  <si>
    <t>Прочие налоги и сборы от прибыли                       (9820)</t>
  </si>
  <si>
    <t>Прочие доходы от финансовой деятельности           (9560, 9590)</t>
  </si>
  <si>
    <t>Денежные средства на расчетном счете (5100)</t>
  </si>
  <si>
    <t>Исполнитель:</t>
  </si>
  <si>
    <t>Исполнитель</t>
  </si>
  <si>
    <t>в том числе внутриведомственные (Кумир кон курилиш)</t>
  </si>
  <si>
    <t>10а</t>
  </si>
  <si>
    <t>20а</t>
  </si>
  <si>
    <t xml:space="preserve">Прочие использования </t>
  </si>
  <si>
    <t xml:space="preserve">          </t>
  </si>
  <si>
    <r>
      <t xml:space="preserve">Адрес                                   </t>
    </r>
    <r>
      <rPr>
        <b/>
        <i/>
        <sz val="12"/>
        <rFont val="Virtec Times New Roman Uz"/>
        <family val="1"/>
      </rPr>
      <t xml:space="preserve">  г. Ангрен </t>
    </r>
  </si>
  <si>
    <r>
      <t xml:space="preserve">Форма собственности               </t>
    </r>
    <r>
      <rPr>
        <b/>
        <i/>
        <sz val="11"/>
        <rFont val="Virtec Times New Roman Uz"/>
        <family val="1"/>
      </rPr>
      <t xml:space="preserve">    Акционерная</t>
    </r>
  </si>
  <si>
    <r>
      <t xml:space="preserve">Мин-ва, ведомства и другие </t>
    </r>
    <r>
      <rPr>
        <b/>
        <i/>
        <sz val="11"/>
        <rFont val="Virtec Times New Roman Uz"/>
        <family val="1"/>
      </rPr>
      <t>АО "УЗБЕКЭНЕРГО"</t>
    </r>
  </si>
  <si>
    <r>
      <t xml:space="preserve">Организационно-правовая форма  </t>
    </r>
    <r>
      <rPr>
        <b/>
        <i/>
        <sz val="11"/>
        <rFont val="Virtec Times New Roman Uz"/>
        <family val="1"/>
      </rPr>
      <t>Акционерная</t>
    </r>
  </si>
  <si>
    <r>
      <t xml:space="preserve">Форма собственности  </t>
    </r>
    <r>
      <rPr>
        <b/>
        <i/>
        <sz val="11"/>
        <rFont val="Virtec Times New Roman Uz"/>
        <family val="1"/>
      </rPr>
      <t xml:space="preserve">               Акционерная</t>
    </r>
  </si>
  <si>
    <r>
      <t xml:space="preserve">Адрес                                   </t>
    </r>
    <r>
      <rPr>
        <b/>
        <i/>
        <sz val="11"/>
        <rFont val="Virtec Times New Roman Uz"/>
        <family val="1"/>
      </rPr>
      <t xml:space="preserve">  г. Ангрен </t>
    </r>
  </si>
  <si>
    <r>
      <t>Единица измерения,</t>
    </r>
    <r>
      <rPr>
        <b/>
        <i/>
        <sz val="11"/>
        <rFont val="Virtec Times New Roman Uz"/>
        <family val="1"/>
      </rPr>
      <t xml:space="preserve"> тыс. сум.</t>
    </r>
  </si>
  <si>
    <r>
      <t xml:space="preserve">Министерства, ведомства и другие                                                         </t>
    </r>
    <r>
      <rPr>
        <b/>
        <i/>
        <sz val="10"/>
        <rFont val="Virtec Times New Roman Uz"/>
        <family val="1"/>
      </rPr>
      <t>АО "УЗБЕКЭНЕРГО"</t>
    </r>
  </si>
  <si>
    <t>На нач. отчетного периода на 01.01.16</t>
  </si>
  <si>
    <t>Доходы от финансовой аренды   (9550)</t>
  </si>
  <si>
    <t xml:space="preserve">Расходы в виде процентов по финансовой аренде (лизингу) (9612) </t>
  </si>
  <si>
    <t>Расходы в виде  процентов по кредиту            (9610)</t>
  </si>
  <si>
    <t>Пиркулов Ш. Ф.</t>
  </si>
  <si>
    <r>
      <t xml:space="preserve">Предприятие, организация  </t>
    </r>
    <r>
      <rPr>
        <b/>
        <i/>
        <sz val="11"/>
        <rFont val="Virtec Times New Roman Uz"/>
        <family val="1"/>
      </rPr>
      <t xml:space="preserve">   АО "Узбекуголь" исполнительный аппарат</t>
    </r>
  </si>
  <si>
    <t xml:space="preserve">Фаолият тури </t>
  </si>
  <si>
    <r>
      <t>Вид деятельности</t>
    </r>
    <r>
      <rPr>
        <b/>
        <i/>
        <sz val="11"/>
        <rFont val="Virtec Times New Roman Uz"/>
        <family val="1"/>
      </rPr>
      <t xml:space="preserve">                Угледобывающая</t>
    </r>
  </si>
  <si>
    <t>ИФУТ бўйича-</t>
  </si>
  <si>
    <t>по ОКЭД</t>
  </si>
  <si>
    <t>такдирда/при наличии печати)</t>
  </si>
  <si>
    <t xml:space="preserve">(Мухр мавмуд булган </t>
  </si>
  <si>
    <t>М.У / М.П.</t>
  </si>
  <si>
    <t>ТХШТ бўйича-</t>
  </si>
  <si>
    <t>Чистая выручка от реализации продукции (товаров, работ и услуг)</t>
  </si>
  <si>
    <t>О5 200</t>
  </si>
  <si>
    <t>Расшифровка к бухгалтерскому балансу на 1 октября 2017 года</t>
  </si>
  <si>
    <t>На конец отчетного периода на 01.10.2017 г</t>
  </si>
  <si>
    <t>Расчет нераспределённой прибыли (убытка) на 1 октября 2017 года</t>
  </si>
  <si>
    <t>Лим О Г</t>
  </si>
  <si>
    <t>на  1 ноября  2017 года</t>
  </si>
  <si>
    <t>За отчетный период  на 30.09.2023
 ВСЕГО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</si>
</sst>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&quot;сум.&quot;;\-#,##0&quot;сум.&quot;"/>
    <numFmt numFmtId="181" formatCode="#,##0&quot;сум.&quot;;[Red]\-#,##0&quot;сум.&quot;"/>
    <numFmt numFmtId="182" formatCode="#,##0.00&quot;сум.&quot;;\-#,##0.00&quot;сум.&quot;"/>
    <numFmt numFmtId="183" formatCode="#,##0.00&quot;сум.&quot;;[Red]\-#,##0.00&quot;сум.&quot;"/>
    <numFmt numFmtId="184" formatCode="_-* #,##0&quot;сум.&quot;_-;\-* #,##0&quot;сум.&quot;_-;_-* &quot;-&quot;&quot;сум.&quot;_-;_-@_-"/>
    <numFmt numFmtId="185" formatCode="_-* #,##0_с_у_м_._-;\-* #,##0_с_у_м_._-;_-* &quot;-&quot;_с_у_м_._-;_-@_-"/>
    <numFmt numFmtId="186" formatCode="_-* #,##0.00&quot;сум.&quot;_-;\-* #,##0.00&quot;сум.&quot;_-;_-* &quot;-&quot;??&quot;сум.&quot;_-;_-@_-"/>
    <numFmt numFmtId="187" formatCode="_-* #,##0.00_с_у_м_._-;\-* #,##0.00_с_у_м_._-;_-* &quot;-&quot;??_с_у_м_._-;_-@_-"/>
    <numFmt numFmtId="188" formatCode="_-* #,##0\ _р_._-;\-* #,##0\ _р_._-;_-* &quot;-&quot;??\ _р_._-;_-@_-"/>
    <numFmt numFmtId="189" formatCode="_-* #,##0_-;\-* #,##0_-;_-* &quot;-&quot;??_-;_-@_-"/>
    <numFmt numFmtId="190" formatCode="_-* #,##0\ &quot;р.&quot;_-;\-* #,##0\ &quot;р.&quot;_-;_-* &quot;-&quot;\ &quot;р.&quot;_-;_-@_-"/>
    <numFmt numFmtId="191" formatCode="_-* #,##0_р_._-;\-* #,##0_р_._-;_-* &quot;-&quot;??_р_._-;_-@_-"/>
    <numFmt numFmtId="192" formatCode="_-* #,##0.0\ _р_._-;\-* #,##0.0\ _р_._-;_-* &quot;-&quot;??\ _р_._-;_-@_-"/>
    <numFmt numFmtId="193" formatCode="_-* #,##0.00\ _р_._-;\-* #,##0.00\ _р_._-;_-* &quot;-&quot;??\ _р_._-;_-@_-"/>
    <numFmt numFmtId="194" formatCode="0.0%"/>
    <numFmt numFmtId="195" formatCode="_-* #,##0.0_р_._-;\-* #,##0.0_р_._-;_-* &quot;-&quot;_р_._-;_-@_-"/>
    <numFmt numFmtId="196" formatCode="0.0000"/>
    <numFmt numFmtId="197" formatCode="mmm/yyyy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_р_._-;\-* #,##0.0_р_._-;_-* &quot;-&quot;??_р_._-;_-@_-"/>
    <numFmt numFmtId="201" formatCode="_-* #,##0.00000_р_._-;\-* #,##0.00000_р_._-;_-* &quot;-&quot;??_р_._-;_-@_-"/>
    <numFmt numFmtId="202" formatCode="_-* #,##0.000000_р_._-;\-* #,##0.000000_р_._-;_-* &quot;-&quot;??_р_._-;_-@_-"/>
    <numFmt numFmtId="203" formatCode="_-* #,##0.0000000_р_._-;\-* #,##0.0000000_р_._-;_-* &quot;-&quot;??_р_._-;_-@_-"/>
    <numFmt numFmtId="204" formatCode="_-* #,##0.00000000_р_._-;\-* #,##0.00000000_р_._-;_-* &quot;-&quot;??_р_._-;_-@_-"/>
    <numFmt numFmtId="205" formatCode="_-* #,##0.000000000_р_._-;\-* #,##0.000000000_р_._-;_-* &quot;-&quot;??_р_._-;_-@_-"/>
    <numFmt numFmtId="206" formatCode="000000"/>
    <numFmt numFmtId="207" formatCode="#,##0.0"/>
    <numFmt numFmtId="208" formatCode="0;\-0;;@"/>
    <numFmt numFmtId="209" formatCode="###,##0;[Red]\-###,##0;;@"/>
    <numFmt numFmtId="210" formatCode="#,##0;[Red]\-#,##0;;@"/>
    <numFmt numFmtId="211" formatCode="#,##0.0;[Red]\-#,##0.0;;@"/>
    <numFmt numFmtId="212" formatCode="[$-FC19]d\ mmmm\ yyyy\ &quot;г.&quot;"/>
    <numFmt numFmtId="213" formatCode="[$-F800]dddd\,\ mmmm\ dd\,\ yyyy"/>
    <numFmt numFmtId="214" formatCode="dd/mm/yy;@"/>
    <numFmt numFmtId="215" formatCode="0.0"/>
    <numFmt numFmtId="216" formatCode="#,##0;[Red]#,##0"/>
    <numFmt numFmtId="217" formatCode="0.000"/>
    <numFmt numFmtId="218" formatCode="_-* #,##0.00_р_._-;\-* #,##0.00_р_._-;_-* &quot;-&quot;_р_._-;_-@_-"/>
    <numFmt numFmtId="219" formatCode="0.00;[Red]\-0.00"/>
    <numFmt numFmtId="220" formatCode="0.0;[Red]\-0.0"/>
    <numFmt numFmtId="221" formatCode="0;[Red]\-0"/>
    <numFmt numFmtId="222" formatCode="&quot;Да&quot;;&quot;Да&quot;;&quot;Нет&quot;"/>
    <numFmt numFmtId="223" formatCode="&quot;Истина&quot;;&quot;Истина&quot;;&quot;Ложь&quot;"/>
    <numFmt numFmtId="224" formatCode="&quot;Вкл&quot;;&quot;Вкл&quot;;&quot;Выкл&quot;"/>
    <numFmt numFmtId="225" formatCode="[$€-2]\ ###,000_);[Red]\([$€-2]\ ###,000\)"/>
  </numFmts>
  <fonts count="94">
    <font>
      <sz val="10"/>
      <name val="Arial Cyr"/>
      <family val="0"/>
    </font>
    <font>
      <sz val="8"/>
      <name val="Virtec Times New Roman Uz"/>
      <family val="1"/>
    </font>
    <font>
      <sz val="12"/>
      <name val="Virtec Times New Roman Uz"/>
      <family val="1"/>
    </font>
    <font>
      <sz val="8"/>
      <name val="Virtec Times Ne"/>
      <family val="0"/>
    </font>
    <font>
      <sz val="10"/>
      <name val="Virtec Times New Roman Uz"/>
      <family val="1"/>
    </font>
    <font>
      <sz val="10"/>
      <name val="Times New Roman Cyr"/>
      <family val="1"/>
    </font>
    <font>
      <sz val="8"/>
      <name val="Arial Cyr"/>
      <family val="0"/>
    </font>
    <font>
      <sz val="8"/>
      <name val="Times New Roman Cyr"/>
      <family val="1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Virtec Times New Roman Uz"/>
      <family val="1"/>
    </font>
    <font>
      <b/>
      <sz val="10"/>
      <name val="Virtec Times New Roman Uz"/>
      <family val="1"/>
    </font>
    <font>
      <b/>
      <sz val="11"/>
      <name val="Virtec Times New Roman Uz"/>
      <family val="1"/>
    </font>
    <font>
      <u val="single"/>
      <sz val="10"/>
      <color indexed="12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10"/>
      <color indexed="62"/>
      <name val="Times New Roman Cyr"/>
      <family val="1"/>
    </font>
    <font>
      <sz val="10"/>
      <color indexed="32"/>
      <name val="Times New Roman Cyr"/>
      <family val="1"/>
    </font>
    <font>
      <sz val="9"/>
      <name val="Times New Roman Cyr"/>
      <family val="1"/>
    </font>
    <font>
      <sz val="9"/>
      <color indexed="62"/>
      <name val="Times New Roman"/>
      <family val="1"/>
    </font>
    <font>
      <sz val="10"/>
      <name val="Arial"/>
      <family val="2"/>
    </font>
    <font>
      <sz val="9"/>
      <color indexed="62"/>
      <name val="Arial Cyr"/>
      <family val="2"/>
    </font>
    <font>
      <sz val="10"/>
      <name val="Times New Roman"/>
      <family val="1"/>
    </font>
    <font>
      <sz val="10"/>
      <color indexed="62"/>
      <name val="Times New Roman"/>
      <family val="1"/>
    </font>
    <font>
      <sz val="9"/>
      <color indexed="60"/>
      <name val="Arial Cyr"/>
      <family val="2"/>
    </font>
    <font>
      <sz val="10"/>
      <color indexed="62"/>
      <name val="Arial Cyr"/>
      <family val="2"/>
    </font>
    <font>
      <sz val="12"/>
      <name val="Times New Roman CYR"/>
      <family val="1"/>
    </font>
    <font>
      <sz val="8"/>
      <name val="TORT"/>
      <family val="1"/>
    </font>
    <font>
      <sz val="10"/>
      <color indexed="18"/>
      <name val="Times New Roman Cyr"/>
      <family val="1"/>
    </font>
    <font>
      <b/>
      <sz val="10"/>
      <color indexed="61"/>
      <name val="Times New Roman Cyr"/>
      <family val="1"/>
    </font>
    <font>
      <sz val="10"/>
      <color indexed="61"/>
      <name val="Times New Roman Cyr"/>
      <family val="1"/>
    </font>
    <font>
      <sz val="11"/>
      <name val="Times New Roman Cyr"/>
      <family val="1"/>
    </font>
    <font>
      <sz val="11"/>
      <color indexed="62"/>
      <name val="Times New Roman Cyr"/>
      <family val="1"/>
    </font>
    <font>
      <sz val="11"/>
      <color indexed="56"/>
      <name val="Times New Roman Cyr"/>
      <family val="1"/>
    </font>
    <font>
      <b/>
      <sz val="11"/>
      <name val="Times New Roman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i/>
      <sz val="8"/>
      <name val="Virtec Times New Roman Uz"/>
      <family val="1"/>
    </font>
    <font>
      <b/>
      <i/>
      <sz val="12"/>
      <name val="Virtec Times New Roman Uz"/>
      <family val="1"/>
    </font>
    <font>
      <b/>
      <i/>
      <sz val="11"/>
      <name val="Virtec Times New Roman Uz"/>
      <family val="1"/>
    </font>
    <font>
      <b/>
      <i/>
      <sz val="10"/>
      <name val="Virtec Times New Roman Uz"/>
      <family val="1"/>
    </font>
    <font>
      <i/>
      <sz val="12"/>
      <name val="Virtec Times New Roman Uz"/>
      <family val="1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b/>
      <i/>
      <sz val="9"/>
      <name val="Times New Roman Cyr"/>
      <family val="0"/>
    </font>
    <font>
      <b/>
      <i/>
      <sz val="8"/>
      <name val="Virtec Times New Roman Uz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sz val="11"/>
      <color indexed="10"/>
      <name val="Virtec Times New Roman Uz"/>
      <family val="1"/>
    </font>
    <font>
      <b/>
      <i/>
      <sz val="11"/>
      <color indexed="10"/>
      <name val="Virtec Times New Roman Uz"/>
      <family val="1"/>
    </font>
    <font>
      <b/>
      <i/>
      <sz val="11"/>
      <color indexed="10"/>
      <name val="Arial Cyr"/>
      <family val="0"/>
    </font>
    <font>
      <b/>
      <sz val="11"/>
      <color indexed="10"/>
      <name val="Virtec Times New Roman Uz"/>
      <family val="1"/>
    </font>
    <font>
      <b/>
      <sz val="11"/>
      <color indexed="10"/>
      <name val="Arial Cyr"/>
      <family val="0"/>
    </font>
    <font>
      <i/>
      <sz val="11"/>
      <color indexed="10"/>
      <name val="Virtec Times New Roman Uz"/>
      <family val="1"/>
    </font>
    <font>
      <i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0"/>
    </font>
    <font>
      <sz val="11"/>
      <color rgb="FFFF0000"/>
      <name val="Virtec Times New Roman Uz"/>
      <family val="1"/>
    </font>
    <font>
      <i/>
      <sz val="11"/>
      <color rgb="FFFF0000"/>
      <name val="Virtec Times New Roman Uz"/>
      <family val="1"/>
    </font>
    <font>
      <i/>
      <sz val="11"/>
      <color rgb="FFFF0000"/>
      <name val="Arial Cyr"/>
      <family val="0"/>
    </font>
    <font>
      <b/>
      <i/>
      <sz val="11"/>
      <color rgb="FFFF0000"/>
      <name val="Virtec Times New Roman Uz"/>
      <family val="1"/>
    </font>
    <font>
      <b/>
      <i/>
      <sz val="11"/>
      <color rgb="FFFF0000"/>
      <name val="Arial Cyr"/>
      <family val="0"/>
    </font>
    <font>
      <b/>
      <sz val="11"/>
      <color rgb="FFFF0000"/>
      <name val="Virtec Times New Roman Uz"/>
      <family val="1"/>
    </font>
    <font>
      <b/>
      <sz val="11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0" xfId="0" applyFill="1" applyAlignment="1">
      <alignment/>
    </xf>
    <xf numFmtId="41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0" fillId="0" borderId="0" xfId="0" applyFont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208" fontId="16" fillId="0" borderId="0" xfId="54" applyNumberFormat="1" applyFont="1" applyBorder="1" applyAlignment="1" applyProtection="1">
      <alignment horizontal="left"/>
      <protection locked="0"/>
    </xf>
    <xf numFmtId="0" fontId="0" fillId="0" borderId="0" xfId="60" applyAlignment="1" applyProtection="1">
      <alignment vertical="center"/>
      <protection locked="0"/>
    </xf>
    <xf numFmtId="208" fontId="5" fillId="0" borderId="0" xfId="54" applyNumberFormat="1" applyFont="1" applyBorder="1" applyAlignment="1" applyProtection="1">
      <alignment horizontal="right"/>
      <protection locked="0"/>
    </xf>
    <xf numFmtId="0" fontId="17" fillId="0" borderId="0" xfId="54" applyFont="1" applyBorder="1" applyAlignment="1" applyProtection="1">
      <alignment horizontal="right"/>
      <protection locked="0"/>
    </xf>
    <xf numFmtId="0" fontId="5" fillId="33" borderId="10" xfId="60" applyFont="1" applyFill="1" applyBorder="1" applyAlignment="1" applyProtection="1">
      <alignment horizontal="center" vertical="center" wrapText="1"/>
      <protection/>
    </xf>
    <xf numFmtId="49" fontId="18" fillId="0" borderId="10" xfId="60" applyNumberFormat="1" applyFont="1" applyBorder="1" applyAlignment="1" applyProtection="1">
      <alignment horizontal="center" vertical="center" wrapText="1"/>
      <protection/>
    </xf>
    <xf numFmtId="49" fontId="5" fillId="0" borderId="10" xfId="60" applyNumberFormat="1" applyFont="1" applyBorder="1" applyAlignment="1" applyProtection="1">
      <alignment horizontal="center" vertical="center" wrapText="1"/>
      <protection/>
    </xf>
    <xf numFmtId="0" fontId="18" fillId="0" borderId="10" xfId="60" applyFont="1" applyBorder="1" applyAlignment="1" applyProtection="1">
      <alignment horizontal="center" vertical="center"/>
      <protection/>
    </xf>
    <xf numFmtId="0" fontId="5" fillId="0" borderId="10" xfId="60" applyFont="1" applyBorder="1" applyAlignment="1" applyProtection="1">
      <alignment horizontal="left" wrapText="1"/>
      <protection/>
    </xf>
    <xf numFmtId="49" fontId="0" fillId="0" borderId="10" xfId="60" applyNumberFormat="1" applyFont="1" applyBorder="1" applyAlignment="1" applyProtection="1">
      <alignment horizontal="center" vertical="center"/>
      <protection/>
    </xf>
    <xf numFmtId="209" fontId="8" fillId="34" borderId="10" xfId="60" applyNumberFormat="1" applyFont="1" applyFill="1" applyBorder="1" applyAlignment="1" applyProtection="1">
      <alignment horizontal="right" vertical="center"/>
      <protection/>
    </xf>
    <xf numFmtId="0" fontId="19" fillId="0" borderId="10" xfId="57" applyNumberFormat="1" applyFont="1" applyFill="1" applyBorder="1" applyAlignment="1" applyProtection="1">
      <alignment horizontal="left" indent="1"/>
      <protection/>
    </xf>
    <xf numFmtId="49" fontId="21" fillId="0" borderId="10" xfId="60" applyNumberFormat="1" applyFont="1" applyBorder="1" applyAlignment="1" applyProtection="1">
      <alignment horizontal="center" vertical="center"/>
      <protection/>
    </xf>
    <xf numFmtId="209" fontId="0" fillId="0" borderId="10" xfId="58" applyNumberFormat="1" applyFont="1" applyBorder="1" applyAlignment="1" applyProtection="1">
      <alignment horizontal="right" vertical="center"/>
      <protection locked="0"/>
    </xf>
    <xf numFmtId="0" fontId="22" fillId="0" borderId="10" xfId="57" applyNumberFormat="1" applyFont="1" applyFill="1" applyBorder="1" applyAlignment="1" applyProtection="1">
      <alignment horizontal="left" wrapText="1"/>
      <protection locked="0"/>
    </xf>
    <xf numFmtId="0" fontId="23" fillId="0" borderId="10" xfId="57" applyNumberFormat="1" applyFont="1" applyFill="1" applyBorder="1" applyAlignment="1" applyProtection="1">
      <alignment horizontal="left" wrapText="1" indent="1"/>
      <protection locked="0"/>
    </xf>
    <xf numFmtId="0" fontId="5" fillId="0" borderId="10" xfId="60" applyFont="1" applyBorder="1" applyAlignment="1" applyProtection="1">
      <alignment horizontal="left"/>
      <protection/>
    </xf>
    <xf numFmtId="0" fontId="23" fillId="0" borderId="10" xfId="57" applyNumberFormat="1" applyFont="1" applyFill="1" applyBorder="1" applyAlignment="1" applyProtection="1">
      <alignment horizontal="left" wrapText="1" indent="1"/>
      <protection/>
    </xf>
    <xf numFmtId="0" fontId="22" fillId="0" borderId="10" xfId="57" applyNumberFormat="1" applyFont="1" applyFill="1" applyBorder="1" applyAlignment="1" applyProtection="1">
      <alignment horizontal="left" wrapText="1"/>
      <protection/>
    </xf>
    <xf numFmtId="0" fontId="16" fillId="0" borderId="10" xfId="57" applyNumberFormat="1" applyFont="1" applyFill="1" applyBorder="1" applyAlignment="1" applyProtection="1">
      <alignment horizontal="left" wrapText="1" indent="1"/>
      <protection/>
    </xf>
    <xf numFmtId="0" fontId="16" fillId="0" borderId="10" xfId="57" applyNumberFormat="1" applyFont="1" applyFill="1" applyBorder="1" applyAlignment="1" applyProtection="1">
      <alignment horizontal="left" wrapText="1" indent="2"/>
      <protection/>
    </xf>
    <xf numFmtId="0" fontId="5" fillId="0" borderId="10" xfId="60" applyFont="1" applyBorder="1" applyAlignment="1" applyProtection="1">
      <alignment horizontal="left" vertical="center" wrapText="1"/>
      <protection/>
    </xf>
    <xf numFmtId="0" fontId="18" fillId="0" borderId="10" xfId="60" applyFont="1" applyBorder="1" applyAlignment="1" applyProtection="1">
      <alignment horizontal="left" wrapText="1"/>
      <protection/>
    </xf>
    <xf numFmtId="49" fontId="24" fillId="0" borderId="10" xfId="60" applyNumberFormat="1" applyFont="1" applyBorder="1" applyAlignment="1" applyProtection="1">
      <alignment horizontal="center" vertical="center"/>
      <protection/>
    </xf>
    <xf numFmtId="49" fontId="25" fillId="0" borderId="10" xfId="60" applyNumberFormat="1" applyFont="1" applyBorder="1" applyAlignment="1" applyProtection="1">
      <alignment horizontal="center" vertical="center"/>
      <protection/>
    </xf>
    <xf numFmtId="208" fontId="26" fillId="0" borderId="0" xfId="54" applyNumberFormat="1" applyFont="1" applyBorder="1" applyAlignment="1" applyProtection="1">
      <alignment horizontal="right"/>
      <protection/>
    </xf>
    <xf numFmtId="0" fontId="17" fillId="0" borderId="0" xfId="54" applyFont="1" applyBorder="1" applyAlignment="1" applyProtection="1">
      <alignment horizontal="left"/>
      <protection locked="0"/>
    </xf>
    <xf numFmtId="0" fontId="27" fillId="0" borderId="0" xfId="61" applyFont="1" applyAlignment="1" applyProtection="1">
      <alignment horizontal="right" vertical="center" wrapText="1"/>
      <protection locked="0"/>
    </xf>
    <xf numFmtId="0" fontId="5" fillId="0" borderId="10" xfId="61" applyFont="1" applyBorder="1" applyAlignment="1" applyProtection="1">
      <alignment horizontal="center" vertical="center" wrapText="1"/>
      <protection/>
    </xf>
    <xf numFmtId="49" fontId="18" fillId="0" borderId="10" xfId="61" applyNumberFormat="1" applyFont="1" applyBorder="1" applyAlignment="1" applyProtection="1">
      <alignment horizontal="center" vertical="center" wrapText="1"/>
      <protection/>
    </xf>
    <xf numFmtId="49" fontId="5" fillId="0" borderId="10" xfId="61" applyNumberFormat="1" applyFont="1" applyBorder="1" applyAlignment="1" applyProtection="1">
      <alignment horizontal="center" vertical="center" wrapText="1"/>
      <protection/>
    </xf>
    <xf numFmtId="0" fontId="18" fillId="0" borderId="10" xfId="61" applyFont="1" applyBorder="1" applyAlignment="1" applyProtection="1">
      <alignment horizontal="center" vertical="center"/>
      <protection/>
    </xf>
    <xf numFmtId="0" fontId="5" fillId="0" borderId="10" xfId="61" applyFont="1" applyBorder="1" applyAlignment="1" applyProtection="1">
      <alignment vertical="center" wrapText="1"/>
      <protection/>
    </xf>
    <xf numFmtId="0" fontId="0" fillId="0" borderId="10" xfId="61" applyBorder="1" applyAlignment="1" applyProtection="1">
      <alignment horizontal="center" vertical="center"/>
      <protection locked="0"/>
    </xf>
    <xf numFmtId="210" fontId="0" fillId="0" borderId="10" xfId="59" applyNumberFormat="1" applyFont="1" applyBorder="1" applyAlignment="1" applyProtection="1">
      <alignment horizontal="right" vertical="center"/>
      <protection locked="0"/>
    </xf>
    <xf numFmtId="0" fontId="5" fillId="0" borderId="0" xfId="61" applyFont="1" applyBorder="1" applyAlignment="1" applyProtection="1">
      <alignment vertical="center" wrapText="1"/>
      <protection/>
    </xf>
    <xf numFmtId="0" fontId="0" fillId="0" borderId="0" xfId="61" applyBorder="1" applyAlignment="1" applyProtection="1">
      <alignment horizontal="center" vertical="center"/>
      <protection locked="0"/>
    </xf>
    <xf numFmtId="0" fontId="0" fillId="0" borderId="0" xfId="61">
      <alignment/>
      <protection/>
    </xf>
    <xf numFmtId="208" fontId="5" fillId="0" borderId="0" xfId="61" applyNumberFormat="1" applyFont="1" applyFill="1" applyBorder="1" applyAlignment="1" applyProtection="1">
      <alignment horizontal="left"/>
      <protection locked="0"/>
    </xf>
    <xf numFmtId="0" fontId="0" fillId="0" borderId="0" xfId="61" applyBorder="1" applyAlignment="1" applyProtection="1">
      <alignment vertical="center"/>
      <protection locked="0"/>
    </xf>
    <xf numFmtId="0" fontId="0" fillId="0" borderId="0" xfId="61" applyAlignment="1" applyProtection="1">
      <alignment vertical="center"/>
      <protection locked="0"/>
    </xf>
    <xf numFmtId="0" fontId="5" fillId="0" borderId="0" xfId="55" applyFont="1" applyBorder="1" applyAlignment="1">
      <alignment horizontal="right" wrapText="1"/>
      <protection/>
    </xf>
    <xf numFmtId="210" fontId="8" fillId="35" borderId="10" xfId="61" applyNumberFormat="1" applyFont="1" applyFill="1" applyBorder="1" applyAlignment="1" applyProtection="1">
      <alignment horizontal="right" vertical="center"/>
      <protection/>
    </xf>
    <xf numFmtId="49" fontId="0" fillId="0" borderId="10" xfId="61" applyNumberFormat="1" applyFont="1" applyBorder="1" applyAlignment="1" applyProtection="1">
      <alignment horizontal="center" vertical="center"/>
      <protection/>
    </xf>
    <xf numFmtId="210" fontId="0" fillId="34" borderId="10" xfId="56" applyNumberFormat="1" applyFont="1" applyFill="1" applyBorder="1" applyAlignment="1" applyProtection="1">
      <alignment horizontal="right" vertical="center"/>
      <protection/>
    </xf>
    <xf numFmtId="210" fontId="0" fillId="34" borderId="10" xfId="56" applyNumberFormat="1" applyFont="1" applyFill="1" applyBorder="1" applyAlignment="1" applyProtection="1">
      <alignment horizontal="right"/>
      <protection/>
    </xf>
    <xf numFmtId="0" fontId="5" fillId="0" borderId="10" xfId="61" applyFont="1" applyBorder="1" applyAlignment="1" applyProtection="1">
      <alignment horizontal="left" vertical="center" wrapText="1"/>
      <protection/>
    </xf>
    <xf numFmtId="0" fontId="29" fillId="0" borderId="10" xfId="61" applyFont="1" applyBorder="1" applyAlignment="1" applyProtection="1">
      <alignment horizontal="left" vertical="center" wrapText="1"/>
      <protection/>
    </xf>
    <xf numFmtId="210" fontId="0" fillId="0" borderId="10" xfId="56" applyNumberFormat="1" applyFont="1" applyFill="1" applyBorder="1" applyAlignment="1" applyProtection="1">
      <alignment horizontal="right"/>
      <protection locked="0"/>
    </xf>
    <xf numFmtId="49" fontId="0" fillId="0" borderId="10" xfId="61" applyNumberFormat="1" applyFont="1" applyBorder="1" applyAlignment="1" applyProtection="1">
      <alignment horizontal="center" vertical="center"/>
      <protection locked="0"/>
    </xf>
    <xf numFmtId="211" fontId="0" fillId="0" borderId="14" xfId="61" applyNumberFormat="1" applyFont="1" applyBorder="1" applyAlignment="1" applyProtection="1">
      <alignment horizontal="right" vertical="center"/>
      <protection/>
    </xf>
    <xf numFmtId="0" fontId="31" fillId="0" borderId="10" xfId="61" applyFont="1" applyBorder="1" applyAlignment="1" applyProtection="1">
      <alignment horizontal="center" vertical="center"/>
      <protection/>
    </xf>
    <xf numFmtId="49" fontId="34" fillId="0" borderId="10" xfId="61" applyNumberFormat="1" applyFont="1" applyBorder="1" applyAlignment="1" applyProtection="1">
      <alignment horizontal="center" vertical="center" wrapText="1"/>
      <protection/>
    </xf>
    <xf numFmtId="0" fontId="31" fillId="0" borderId="10" xfId="61" applyFont="1" applyBorder="1" applyAlignment="1" applyProtection="1">
      <alignment vertical="center" wrapText="1"/>
      <protection/>
    </xf>
    <xf numFmtId="0" fontId="9" fillId="0" borderId="10" xfId="61" applyFont="1" applyBorder="1" applyAlignment="1" applyProtection="1">
      <alignment horizontal="center" vertical="center"/>
      <protection locked="0"/>
    </xf>
    <xf numFmtId="0" fontId="9" fillId="0" borderId="10" xfId="61" applyFont="1" applyBorder="1" applyAlignment="1" applyProtection="1">
      <alignment horizontal="center" vertical="center"/>
      <protection locked="0"/>
    </xf>
    <xf numFmtId="0" fontId="31" fillId="0" borderId="10" xfId="61" applyFont="1" applyFill="1" applyBorder="1" applyAlignment="1" applyProtection="1">
      <alignment vertical="center" wrapText="1"/>
      <protection/>
    </xf>
    <xf numFmtId="0" fontId="33" fillId="0" borderId="10" xfId="61" applyFont="1" applyBorder="1" applyAlignment="1" applyProtection="1">
      <alignment vertical="center" wrapText="1"/>
      <protection/>
    </xf>
    <xf numFmtId="0" fontId="34" fillId="0" borderId="10" xfId="6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61" applyFont="1" applyBorder="1" applyAlignment="1" applyProtection="1">
      <alignment vertical="center"/>
      <protection locked="0"/>
    </xf>
    <xf numFmtId="209" fontId="0" fillId="0" borderId="0" xfId="0" applyNumberFormat="1" applyAlignment="1">
      <alignment/>
    </xf>
    <xf numFmtId="209" fontId="0" fillId="0" borderId="10" xfId="5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left" vertical="top" wrapText="1" indent="1"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36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36" borderId="0" xfId="60" applyFont="1" applyFill="1" applyAlignment="1" applyProtection="1">
      <alignment vertical="center"/>
      <protection locked="0"/>
    </xf>
    <xf numFmtId="209" fontId="8" fillId="0" borderId="10" xfId="58" applyNumberFormat="1" applyFont="1" applyFill="1" applyBorder="1" applyAlignment="1" applyProtection="1">
      <alignment horizontal="right" vertical="center"/>
      <protection locked="0"/>
    </xf>
    <xf numFmtId="210" fontId="0" fillId="0" borderId="0" xfId="59" applyNumberFormat="1" applyFont="1" applyFill="1" applyBorder="1" applyAlignment="1" applyProtection="1">
      <alignment horizontal="right" vertical="center"/>
      <protection/>
    </xf>
    <xf numFmtId="0" fontId="0" fillId="0" borderId="0" xfId="61" applyFont="1">
      <alignment/>
      <protection/>
    </xf>
    <xf numFmtId="0" fontId="5" fillId="0" borderId="0" xfId="61" applyFont="1" applyBorder="1" applyProtection="1">
      <alignment/>
      <protection locked="0"/>
    </xf>
    <xf numFmtId="0" fontId="0" fillId="0" borderId="0" xfId="61" applyFont="1" applyAlignment="1" applyProtection="1">
      <alignment vertical="center"/>
      <protection locked="0"/>
    </xf>
    <xf numFmtId="0" fontId="15" fillId="0" borderId="0" xfId="0" applyFont="1" applyAlignment="1">
      <alignment horizontal="center"/>
    </xf>
    <xf numFmtId="0" fontId="37" fillId="0" borderId="0" xfId="0" applyFont="1" applyAlignment="1">
      <alignment vertical="top" wrapText="1"/>
    </xf>
    <xf numFmtId="0" fontId="43" fillId="0" borderId="0" xfId="54" applyFont="1" applyBorder="1" applyAlignment="1">
      <alignment horizontal="right"/>
      <protection/>
    </xf>
    <xf numFmtId="0" fontId="44" fillId="0" borderId="0" xfId="55" applyFont="1" applyBorder="1" applyAlignment="1">
      <alignment horizontal="right"/>
      <protection/>
    </xf>
    <xf numFmtId="210" fontId="0" fillId="0" borderId="0" xfId="0" applyNumberFormat="1" applyFont="1" applyAlignment="1">
      <alignment/>
    </xf>
    <xf numFmtId="0" fontId="45" fillId="0" borderId="11" xfId="0" applyFont="1" applyFill="1" applyBorder="1" applyAlignment="1">
      <alignment vertical="top" wrapText="1"/>
    </xf>
    <xf numFmtId="0" fontId="0" fillId="0" borderId="0" xfId="61" applyFont="1" applyBorder="1" applyAlignment="1" applyProtection="1">
      <alignment vertical="center"/>
      <protection locked="0"/>
    </xf>
    <xf numFmtId="0" fontId="45" fillId="0" borderId="13" xfId="0" applyFont="1" applyFill="1" applyBorder="1" applyAlignment="1">
      <alignment vertical="top" wrapText="1"/>
    </xf>
    <xf numFmtId="210" fontId="0" fillId="0" borderId="0" xfId="0" applyNumberFormat="1" applyAlignment="1">
      <alignment/>
    </xf>
    <xf numFmtId="0" fontId="0" fillId="0" borderId="0" xfId="61" applyFont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0" fontId="11" fillId="37" borderId="12" xfId="0" applyFont="1" applyFill="1" applyBorder="1" applyAlignment="1">
      <alignment horizontal="center" vertical="top" wrapText="1"/>
    </xf>
    <xf numFmtId="0" fontId="11" fillId="37" borderId="15" xfId="0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vertical="top" wrapText="1"/>
    </xf>
    <xf numFmtId="3" fontId="86" fillId="37" borderId="15" xfId="0" applyNumberFormat="1" applyFont="1" applyFill="1" applyBorder="1" applyAlignment="1">
      <alignment horizontal="right"/>
    </xf>
    <xf numFmtId="0" fontId="86" fillId="37" borderId="15" xfId="0" applyFont="1" applyFill="1" applyBorder="1" applyAlignment="1">
      <alignment/>
    </xf>
    <xf numFmtId="208" fontId="26" fillId="0" borderId="0" xfId="54" applyNumberFormat="1" applyFont="1" applyBorder="1" applyAlignment="1" applyProtection="1">
      <alignment horizontal="center"/>
      <protection/>
    </xf>
    <xf numFmtId="49" fontId="34" fillId="0" borderId="10" xfId="61" applyNumberFormat="1" applyFont="1" applyBorder="1" applyAlignment="1" applyProtection="1">
      <alignment horizontal="center" vertical="center" wrapText="1"/>
      <protection/>
    </xf>
    <xf numFmtId="0" fontId="31" fillId="0" borderId="10" xfId="61" applyFont="1" applyBorder="1" applyAlignment="1" applyProtection="1">
      <alignment horizontal="center" vertical="center"/>
      <protection/>
    </xf>
    <xf numFmtId="209" fontId="14" fillId="38" borderId="10" xfId="58" applyNumberFormat="1" applyFont="1" applyFill="1" applyBorder="1" applyAlignment="1" applyProtection="1">
      <alignment horizontal="center" vertical="center"/>
      <protection locked="0"/>
    </xf>
    <xf numFmtId="209" fontId="9" fillId="0" borderId="10" xfId="58" applyNumberFormat="1" applyFont="1" applyBorder="1" applyAlignment="1" applyProtection="1">
      <alignment horizontal="center" vertical="center"/>
      <protection locked="0"/>
    </xf>
    <xf numFmtId="208" fontId="42" fillId="0" borderId="0" xfId="54" applyNumberFormat="1" applyFont="1" applyBorder="1" applyAlignment="1" applyProtection="1">
      <alignment horizontal="center"/>
      <protection/>
    </xf>
    <xf numFmtId="208" fontId="42" fillId="0" borderId="0" xfId="54" applyNumberFormat="1" applyFont="1" applyBorder="1" applyAlignment="1" applyProtection="1">
      <alignment horizontal="center"/>
      <protection locked="0"/>
    </xf>
    <xf numFmtId="210" fontId="9" fillId="0" borderId="10" xfId="59" applyNumberFormat="1" applyFont="1" applyBorder="1" applyAlignment="1" applyProtection="1">
      <alignment horizontal="center" vertical="center"/>
      <protection locked="0"/>
    </xf>
    <xf numFmtId="210" fontId="14" fillId="34" borderId="10" xfId="59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3" fontId="38" fillId="0" borderId="16" xfId="0" applyNumberFormat="1" applyFont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3" fontId="38" fillId="0" borderId="18" xfId="0" applyNumberFormat="1" applyFont="1" applyBorder="1" applyAlignment="1">
      <alignment horizontal="center" vertical="center" wrapText="1"/>
    </xf>
    <xf numFmtId="3" fontId="38" fillId="0" borderId="19" xfId="0" applyNumberFormat="1" applyFont="1" applyBorder="1" applyAlignment="1">
      <alignment horizontal="center" vertical="center" wrapText="1"/>
    </xf>
    <xf numFmtId="3" fontId="38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1" fontId="87" fillId="37" borderId="12" xfId="0" applyNumberFormat="1" applyFont="1" applyFill="1" applyBorder="1" applyAlignment="1">
      <alignment horizontal="center" vertical="center" wrapText="1"/>
    </xf>
    <xf numFmtId="0" fontId="86" fillId="37" borderId="11" xfId="0" applyFont="1" applyFill="1" applyBorder="1" applyAlignment="1">
      <alignment/>
    </xf>
    <xf numFmtId="41" fontId="88" fillId="37" borderId="12" xfId="0" applyNumberFormat="1" applyFont="1" applyFill="1" applyBorder="1" applyAlignment="1">
      <alignment horizontal="right" vertical="center" wrapText="1"/>
    </xf>
    <xf numFmtId="0" fontId="89" fillId="37" borderId="11" xfId="0" applyFont="1" applyFill="1" applyBorder="1" applyAlignment="1">
      <alignment horizontal="right"/>
    </xf>
    <xf numFmtId="41" fontId="90" fillId="36" borderId="12" xfId="0" applyNumberFormat="1" applyFont="1" applyFill="1" applyBorder="1" applyAlignment="1">
      <alignment horizontal="right" vertical="center" wrapText="1"/>
    </xf>
    <xf numFmtId="0" fontId="91" fillId="36" borderId="11" xfId="0" applyFont="1" applyFill="1" applyBorder="1" applyAlignment="1">
      <alignment horizontal="right"/>
    </xf>
    <xf numFmtId="41" fontId="92" fillId="36" borderId="12" xfId="0" applyNumberFormat="1" applyFont="1" applyFill="1" applyBorder="1" applyAlignment="1">
      <alignment horizontal="right" vertical="center" wrapText="1"/>
    </xf>
    <xf numFmtId="41" fontId="92" fillId="36" borderId="11" xfId="0" applyNumberFormat="1" applyFont="1" applyFill="1" applyBorder="1" applyAlignment="1">
      <alignment horizontal="right" vertical="center" wrapText="1"/>
    </xf>
    <xf numFmtId="41" fontId="90" fillId="37" borderId="12" xfId="0" applyNumberFormat="1" applyFont="1" applyFill="1" applyBorder="1" applyAlignment="1">
      <alignment horizontal="right" vertical="center" wrapText="1"/>
    </xf>
    <xf numFmtId="0" fontId="91" fillId="37" borderId="11" xfId="0" applyFont="1" applyFill="1" applyBorder="1" applyAlignment="1">
      <alignment horizontal="right"/>
    </xf>
    <xf numFmtId="41" fontId="92" fillId="37" borderId="12" xfId="0" applyNumberFormat="1" applyFont="1" applyFill="1" applyBorder="1" applyAlignment="1">
      <alignment horizontal="right" vertical="center" wrapText="1"/>
    </xf>
    <xf numFmtId="0" fontId="86" fillId="37" borderId="11" xfId="0" applyFont="1" applyFill="1" applyBorder="1" applyAlignment="1">
      <alignment horizontal="right"/>
    </xf>
    <xf numFmtId="0" fontId="93" fillId="36" borderId="11" xfId="0" applyFont="1" applyFill="1" applyBorder="1" applyAlignment="1">
      <alignment horizontal="right"/>
    </xf>
    <xf numFmtId="41" fontId="87" fillId="39" borderId="12" xfId="0" applyNumberFormat="1" applyFont="1" applyFill="1" applyBorder="1" applyAlignment="1">
      <alignment horizontal="right" vertical="center" wrapText="1"/>
    </xf>
    <xf numFmtId="0" fontId="86" fillId="39" borderId="11" xfId="0" applyFont="1" applyFill="1" applyBorder="1" applyAlignment="1">
      <alignment horizontal="right"/>
    </xf>
    <xf numFmtId="41" fontId="87" fillId="37" borderId="12" xfId="0" applyNumberFormat="1" applyFont="1" applyFill="1" applyBorder="1" applyAlignment="1">
      <alignment horizontal="right" vertical="center" wrapText="1"/>
    </xf>
    <xf numFmtId="0" fontId="86" fillId="37" borderId="11" xfId="0" applyFont="1" applyFill="1" applyBorder="1" applyAlignment="1">
      <alignment horizontal="center"/>
    </xf>
    <xf numFmtId="0" fontId="93" fillId="37" borderId="11" xfId="0" applyFont="1" applyFill="1" applyBorder="1" applyAlignment="1">
      <alignment horizontal="right"/>
    </xf>
    <xf numFmtId="41" fontId="90" fillId="39" borderId="12" xfId="0" applyNumberFormat="1" applyFont="1" applyFill="1" applyBorder="1" applyAlignment="1">
      <alignment horizontal="right" vertical="center" wrapText="1"/>
    </xf>
    <xf numFmtId="0" fontId="91" fillId="39" borderId="11" xfId="0" applyFont="1" applyFill="1" applyBorder="1" applyAlignment="1">
      <alignment horizontal="right"/>
    </xf>
    <xf numFmtId="0" fontId="1" fillId="37" borderId="23" xfId="0" applyFont="1" applyFill="1" applyBorder="1" applyAlignment="1">
      <alignment horizontal="center" vertical="top" wrapText="1"/>
    </xf>
    <xf numFmtId="0" fontId="0" fillId="37" borderId="24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1" fillId="37" borderId="16" xfId="0" applyFont="1" applyFill="1" applyBorder="1" applyAlignment="1">
      <alignment horizontal="center" vertical="top" wrapText="1"/>
    </xf>
    <xf numFmtId="0" fontId="8" fillId="37" borderId="17" xfId="0" applyFont="1" applyFill="1" applyBorder="1" applyAlignment="1">
      <alignment/>
    </xf>
    <xf numFmtId="0" fontId="11" fillId="37" borderId="18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ф_1р_##_1F" xfId="54"/>
    <cellStyle name="Обычный_1ф_6p" xfId="55"/>
    <cellStyle name="Обычный_4_ДП" xfId="56"/>
    <cellStyle name="Обычный_Forms" xfId="57"/>
    <cellStyle name="Обычный_БС" xfId="58"/>
    <cellStyle name="Обычный_БС_2004" xfId="59"/>
    <cellStyle name="Обычный_Лист1" xfId="60"/>
    <cellStyle name="Обычный_Лист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D97" sqref="A1:E97"/>
    </sheetView>
  </sheetViews>
  <sheetFormatPr defaultColWidth="9.00390625" defaultRowHeight="12.75"/>
  <cols>
    <col min="1" max="1" width="45.625" style="0" customWidth="1"/>
    <col min="2" max="2" width="8.125" style="0" customWidth="1"/>
    <col min="3" max="3" width="15.375" style="81" customWidth="1"/>
    <col min="4" max="4" width="16.125" style="81" customWidth="1"/>
    <col min="5" max="5" width="12.375" style="0" bestFit="1" customWidth="1"/>
    <col min="6" max="6" width="11.875" style="0" bestFit="1" customWidth="1"/>
  </cols>
  <sheetData>
    <row r="1" spans="1:4" ht="13.5">
      <c r="A1" s="22"/>
      <c r="B1" s="23"/>
      <c r="C1" s="95"/>
      <c r="D1" s="103" t="s">
        <v>115</v>
      </c>
    </row>
    <row r="2" spans="1:4" ht="15.75">
      <c r="A2" s="124" t="s">
        <v>275</v>
      </c>
      <c r="B2" s="124"/>
      <c r="C2" s="124"/>
      <c r="D2" s="124"/>
    </row>
    <row r="3" spans="1:4" ht="12.75">
      <c r="A3" s="23"/>
      <c r="B3" s="25"/>
      <c r="C3" s="24"/>
      <c r="D3" s="104" t="s">
        <v>116</v>
      </c>
    </row>
    <row r="4" spans="1:4" ht="40.5" customHeight="1">
      <c r="A4" s="26" t="s">
        <v>117</v>
      </c>
      <c r="B4" s="27" t="s">
        <v>118</v>
      </c>
      <c r="C4" s="28" t="s">
        <v>259</v>
      </c>
      <c r="D4" s="28" t="s">
        <v>276</v>
      </c>
    </row>
    <row r="5" spans="1:4" ht="12" customHeight="1">
      <c r="A5" s="29">
        <v>1</v>
      </c>
      <c r="B5" s="29">
        <v>2</v>
      </c>
      <c r="C5" s="29">
        <v>3</v>
      </c>
      <c r="D5" s="29">
        <v>4</v>
      </c>
    </row>
    <row r="6" spans="1:6" ht="15.75" customHeight="1">
      <c r="A6" s="30" t="s">
        <v>119</v>
      </c>
      <c r="B6" s="31" t="s">
        <v>6</v>
      </c>
      <c r="C6" s="32">
        <f>SUM(C7:C8)</f>
        <v>6669281</v>
      </c>
      <c r="D6" s="32">
        <f>SUM(D7:D8)</f>
        <v>6250843</v>
      </c>
      <c r="E6" s="13"/>
      <c r="F6" s="13"/>
    </row>
    <row r="7" spans="1:4" ht="12.75">
      <c r="A7" s="33" t="s">
        <v>120</v>
      </c>
      <c r="B7" s="34" t="s">
        <v>121</v>
      </c>
      <c r="C7" s="35">
        <v>6669281</v>
      </c>
      <c r="D7" s="35">
        <v>6250843</v>
      </c>
    </row>
    <row r="8" spans="1:4" ht="12.75">
      <c r="A8" s="33" t="s">
        <v>122</v>
      </c>
      <c r="B8" s="34" t="s">
        <v>123</v>
      </c>
      <c r="C8" s="35"/>
      <c r="D8" s="35"/>
    </row>
    <row r="9" spans="1:4" ht="15" customHeight="1">
      <c r="A9" s="36" t="s">
        <v>124</v>
      </c>
      <c r="B9" s="31" t="s">
        <v>9</v>
      </c>
      <c r="C9" s="32">
        <f>SUM(C10:C12)</f>
        <v>0</v>
      </c>
      <c r="D9" s="32">
        <f>SUM(D10:D12)</f>
        <v>0</v>
      </c>
    </row>
    <row r="10" spans="1:4" ht="17.25" customHeight="1">
      <c r="A10" s="37" t="s">
        <v>125</v>
      </c>
      <c r="B10" s="34" t="s">
        <v>126</v>
      </c>
      <c r="C10" s="35"/>
      <c r="D10" s="35"/>
    </row>
    <row r="11" spans="1:4" ht="15.75" customHeight="1">
      <c r="A11" s="37" t="s">
        <v>127</v>
      </c>
      <c r="B11" s="34" t="s">
        <v>128</v>
      </c>
      <c r="C11" s="35"/>
      <c r="D11" s="35"/>
    </row>
    <row r="12" spans="1:4" ht="16.5" customHeight="1">
      <c r="A12" s="37" t="s">
        <v>129</v>
      </c>
      <c r="B12" s="34" t="s">
        <v>130</v>
      </c>
      <c r="C12" s="35"/>
      <c r="D12" s="35"/>
    </row>
    <row r="13" spans="1:5" ht="12.75" customHeight="1">
      <c r="A13" s="38" t="s">
        <v>131</v>
      </c>
      <c r="B13" s="31" t="s">
        <v>12</v>
      </c>
      <c r="C13" s="32">
        <f>SUM(C14:C15)</f>
        <v>0</v>
      </c>
      <c r="D13" s="32">
        <f>SUM(D14:D15)</f>
        <v>0</v>
      </c>
      <c r="E13" s="87"/>
    </row>
    <row r="14" spans="1:4" ht="12.75" customHeight="1">
      <c r="A14" s="39" t="s">
        <v>132</v>
      </c>
      <c r="B14" s="34" t="s">
        <v>133</v>
      </c>
      <c r="C14" s="85"/>
      <c r="D14" s="35"/>
    </row>
    <row r="15" spans="1:4" ht="12.75" customHeight="1">
      <c r="A15" s="39" t="s">
        <v>134</v>
      </c>
      <c r="B15" s="34" t="s">
        <v>135</v>
      </c>
      <c r="C15" s="85"/>
      <c r="D15" s="35"/>
    </row>
    <row r="16" spans="1:5" ht="12.75" customHeight="1">
      <c r="A16" s="30" t="s">
        <v>136</v>
      </c>
      <c r="B16" s="31" t="s">
        <v>137</v>
      </c>
      <c r="C16" s="32">
        <f>SUM(C17:C19)</f>
        <v>0</v>
      </c>
      <c r="D16" s="32">
        <f>SUM(D17:D19)</f>
        <v>0</v>
      </c>
      <c r="E16" s="87"/>
    </row>
    <row r="17" spans="1:4" ht="12.75" customHeight="1">
      <c r="A17" s="37" t="s">
        <v>138</v>
      </c>
      <c r="B17" s="34" t="s">
        <v>139</v>
      </c>
      <c r="C17" s="88"/>
      <c r="D17" s="85"/>
    </row>
    <row r="18" spans="1:4" ht="12.75" customHeight="1">
      <c r="A18" s="37" t="s">
        <v>140</v>
      </c>
      <c r="B18" s="34" t="s">
        <v>141</v>
      </c>
      <c r="C18" s="88"/>
      <c r="D18" s="85"/>
    </row>
    <row r="19" spans="1:4" ht="12.75" customHeight="1">
      <c r="A19" s="37" t="s">
        <v>142</v>
      </c>
      <c r="B19" s="34" t="s">
        <v>143</v>
      </c>
      <c r="C19" s="88"/>
      <c r="D19" s="85"/>
    </row>
    <row r="20" spans="1:4" ht="13.5" customHeight="1">
      <c r="A20" s="40" t="s">
        <v>144</v>
      </c>
      <c r="B20" s="31" t="s">
        <v>145</v>
      </c>
      <c r="C20" s="32">
        <f>C21+C27</f>
        <v>2851988</v>
      </c>
      <c r="D20" s="32">
        <f>D21+D27</f>
        <v>9269976</v>
      </c>
    </row>
    <row r="21" spans="1:4" ht="13.5" customHeight="1">
      <c r="A21" s="41" t="s">
        <v>146</v>
      </c>
      <c r="B21" s="34" t="s">
        <v>147</v>
      </c>
      <c r="C21" s="32">
        <f>SUM(C22:C26)</f>
        <v>1142456</v>
      </c>
      <c r="D21" s="32">
        <f>SUM(D22:D26)</f>
        <v>3731811</v>
      </c>
    </row>
    <row r="22" spans="1:4" ht="13.5" customHeight="1">
      <c r="A22" s="42" t="s">
        <v>148</v>
      </c>
      <c r="B22" s="34" t="s">
        <v>149</v>
      </c>
      <c r="C22" s="85">
        <v>95037</v>
      </c>
      <c r="D22" s="85">
        <v>74184</v>
      </c>
    </row>
    <row r="23" spans="1:4" ht="13.5" customHeight="1">
      <c r="A23" s="42" t="s">
        <v>150</v>
      </c>
      <c r="B23" s="34" t="s">
        <v>151</v>
      </c>
      <c r="C23" s="85">
        <v>4904</v>
      </c>
      <c r="D23" s="85">
        <v>12704</v>
      </c>
    </row>
    <row r="24" spans="1:4" ht="13.5" customHeight="1">
      <c r="A24" s="42" t="s">
        <v>152</v>
      </c>
      <c r="B24" s="34" t="s">
        <v>153</v>
      </c>
      <c r="C24" s="85">
        <v>26673</v>
      </c>
      <c r="D24" s="85">
        <v>5063</v>
      </c>
    </row>
    <row r="25" spans="1:4" ht="14.25" customHeight="1">
      <c r="A25" s="42" t="s">
        <v>154</v>
      </c>
      <c r="B25" s="34" t="s">
        <v>155</v>
      </c>
      <c r="C25" s="85">
        <v>117014</v>
      </c>
      <c r="D25" s="85">
        <v>100263</v>
      </c>
    </row>
    <row r="26" spans="1:6" ht="14.25" customHeight="1">
      <c r="A26" s="42" t="s">
        <v>156</v>
      </c>
      <c r="B26" s="34" t="s">
        <v>157</v>
      </c>
      <c r="C26" s="85">
        <v>898828</v>
      </c>
      <c r="D26" s="85">
        <v>3539597</v>
      </c>
      <c r="E26" s="82"/>
      <c r="F26" s="84"/>
    </row>
    <row r="27" spans="1:4" ht="15" customHeight="1">
      <c r="A27" s="41" t="s">
        <v>158</v>
      </c>
      <c r="B27" s="34" t="s">
        <v>159</v>
      </c>
      <c r="C27" s="85">
        <v>1709532</v>
      </c>
      <c r="D27" s="85">
        <v>5538165</v>
      </c>
    </row>
    <row r="28" spans="1:4" ht="15" customHeight="1">
      <c r="A28" s="43" t="s">
        <v>243</v>
      </c>
      <c r="B28" s="31" t="s">
        <v>160</v>
      </c>
      <c r="C28" s="96">
        <v>39355</v>
      </c>
      <c r="D28" s="96">
        <v>24</v>
      </c>
    </row>
    <row r="29" spans="1:4" ht="15" customHeight="1">
      <c r="A29" s="44" t="s">
        <v>161</v>
      </c>
      <c r="B29" s="31" t="s">
        <v>162</v>
      </c>
      <c r="C29" s="32">
        <f>SUM(C30:C35)</f>
        <v>54198199</v>
      </c>
      <c r="D29" s="32">
        <f>SUM(D30:D35)</f>
        <v>14560272</v>
      </c>
    </row>
    <row r="30" spans="1:4" ht="16.5" customHeight="1">
      <c r="A30" s="37" t="s">
        <v>163</v>
      </c>
      <c r="B30" s="34" t="s">
        <v>164</v>
      </c>
      <c r="C30" s="35"/>
      <c r="D30" s="35"/>
    </row>
    <row r="31" spans="1:4" ht="16.5" customHeight="1">
      <c r="A31" s="37" t="s">
        <v>165</v>
      </c>
      <c r="B31" s="34" t="s">
        <v>166</v>
      </c>
      <c r="C31" s="85">
        <v>2470</v>
      </c>
      <c r="D31" s="85">
        <v>8148</v>
      </c>
    </row>
    <row r="32" spans="1:4" ht="16.5" customHeight="1">
      <c r="A32" s="37" t="s">
        <v>167</v>
      </c>
      <c r="B32" s="34" t="s">
        <v>168</v>
      </c>
      <c r="C32" s="85"/>
      <c r="D32" s="85"/>
    </row>
    <row r="33" spans="1:4" ht="16.5" customHeight="1">
      <c r="A33" s="37" t="s">
        <v>169</v>
      </c>
      <c r="B33" s="34" t="s">
        <v>170</v>
      </c>
      <c r="C33" s="85">
        <v>54193716</v>
      </c>
      <c r="D33" s="85">
        <v>14549912</v>
      </c>
    </row>
    <row r="34" spans="1:4" ht="16.5" customHeight="1">
      <c r="A34" s="37" t="s">
        <v>171</v>
      </c>
      <c r="B34" s="34" t="s">
        <v>172</v>
      </c>
      <c r="C34" s="85">
        <v>2013</v>
      </c>
      <c r="D34" s="85">
        <v>2212</v>
      </c>
    </row>
    <row r="35" spans="1:4" ht="17.25" customHeight="1">
      <c r="A35" s="37" t="s">
        <v>173</v>
      </c>
      <c r="B35" s="34" t="s">
        <v>174</v>
      </c>
      <c r="C35" s="85"/>
      <c r="D35" s="85"/>
    </row>
    <row r="36" spans="1:4" ht="15.75" customHeight="1">
      <c r="A36" s="36" t="s">
        <v>175</v>
      </c>
      <c r="B36" s="31" t="s">
        <v>176</v>
      </c>
      <c r="C36" s="32">
        <f>SUM(C37:C39)</f>
        <v>39888247</v>
      </c>
      <c r="D36" s="32">
        <f>SUM(D37:D39)</f>
        <v>39888247</v>
      </c>
    </row>
    <row r="37" spans="1:4" ht="15.75" customHeight="1">
      <c r="A37" s="37" t="s">
        <v>177</v>
      </c>
      <c r="B37" s="34" t="s">
        <v>178</v>
      </c>
      <c r="C37" s="35">
        <v>38417197</v>
      </c>
      <c r="D37" s="35">
        <v>38417197</v>
      </c>
    </row>
    <row r="38" spans="1:4" ht="15.75" customHeight="1">
      <c r="A38" s="37" t="s">
        <v>179</v>
      </c>
      <c r="B38" s="34" t="s">
        <v>180</v>
      </c>
      <c r="C38" s="35">
        <v>1471050</v>
      </c>
      <c r="D38" s="35">
        <v>1471050</v>
      </c>
    </row>
    <row r="39" spans="1:4" ht="15.75" customHeight="1">
      <c r="A39" s="37" t="s">
        <v>181</v>
      </c>
      <c r="B39" s="34" t="s">
        <v>182</v>
      </c>
      <c r="C39" s="35"/>
      <c r="D39" s="35"/>
    </row>
    <row r="40" spans="1:9" ht="15.75" customHeight="1">
      <c r="A40" s="36" t="s">
        <v>183</v>
      </c>
      <c r="B40" s="31" t="s">
        <v>184</v>
      </c>
      <c r="C40" s="32">
        <f>SUM(C41:C43)</f>
        <v>239349645</v>
      </c>
      <c r="D40" s="32">
        <f>SUM(D41:D43)</f>
        <v>253896902</v>
      </c>
      <c r="F40" s="87"/>
      <c r="G40" s="87"/>
      <c r="H40" s="87"/>
      <c r="I40" s="87"/>
    </row>
    <row r="41" spans="1:9" ht="15.75" customHeight="1">
      <c r="A41" s="37" t="s">
        <v>185</v>
      </c>
      <c r="B41" s="45" t="s">
        <v>186</v>
      </c>
      <c r="C41" s="85">
        <v>1858174</v>
      </c>
      <c r="D41" s="85">
        <v>2027183</v>
      </c>
      <c r="I41" s="87"/>
    </row>
    <row r="42" spans="1:9" ht="17.25" customHeight="1">
      <c r="A42" s="37" t="s">
        <v>187</v>
      </c>
      <c r="B42" s="34" t="s">
        <v>188</v>
      </c>
      <c r="C42" s="85">
        <v>236633065</v>
      </c>
      <c r="D42" s="85">
        <v>236628741</v>
      </c>
      <c r="E42" s="82"/>
      <c r="I42" s="87"/>
    </row>
    <row r="43" spans="1:9" ht="17.25" customHeight="1">
      <c r="A43" s="37" t="s">
        <v>189</v>
      </c>
      <c r="B43" s="34" t="s">
        <v>190</v>
      </c>
      <c r="C43" s="85">
        <v>858406</v>
      </c>
      <c r="D43" s="85">
        <v>15240978</v>
      </c>
      <c r="I43" s="87"/>
    </row>
    <row r="44" spans="1:4" ht="15" customHeight="1">
      <c r="A44" s="36" t="s">
        <v>191</v>
      </c>
      <c r="B44" s="31" t="s">
        <v>192</v>
      </c>
      <c r="C44" s="32">
        <v>37587208</v>
      </c>
      <c r="D44" s="32">
        <v>98969696</v>
      </c>
    </row>
    <row r="45" spans="1:4" ht="15" customHeight="1">
      <c r="A45" s="36" t="s">
        <v>193</v>
      </c>
      <c r="B45" s="46" t="s">
        <v>194</v>
      </c>
      <c r="C45" s="32">
        <f>SUM(C46:C48)</f>
        <v>44455</v>
      </c>
      <c r="D45" s="32">
        <f>SUM(D46:D48)</f>
        <v>44455</v>
      </c>
    </row>
    <row r="46" spans="1:4" ht="15" customHeight="1">
      <c r="A46" s="37" t="s">
        <v>195</v>
      </c>
      <c r="B46" s="34" t="s">
        <v>196</v>
      </c>
      <c r="C46" s="35"/>
      <c r="D46" s="35"/>
    </row>
    <row r="47" spans="1:4" ht="15" customHeight="1">
      <c r="A47" s="37" t="s">
        <v>197</v>
      </c>
      <c r="B47" s="34" t="s">
        <v>198</v>
      </c>
      <c r="C47" s="35">
        <v>8772</v>
      </c>
      <c r="D47" s="35">
        <v>8772</v>
      </c>
    </row>
    <row r="48" spans="1:4" ht="15" customHeight="1">
      <c r="A48" s="37" t="s">
        <v>199</v>
      </c>
      <c r="B48" s="34" t="s">
        <v>200</v>
      </c>
      <c r="C48" s="35">
        <v>35683</v>
      </c>
      <c r="D48" s="35">
        <v>35683</v>
      </c>
    </row>
    <row r="51" spans="1:4" ht="15.75">
      <c r="A51" s="123" t="s">
        <v>277</v>
      </c>
      <c r="B51" s="123"/>
      <c r="C51" s="123"/>
      <c r="D51" s="123"/>
    </row>
    <row r="52" spans="1:3" ht="15.75">
      <c r="A52" s="47"/>
      <c r="B52" s="48"/>
      <c r="C52" s="49"/>
    </row>
    <row r="53" spans="1:4" ht="28.5">
      <c r="A53" s="80" t="s">
        <v>117</v>
      </c>
      <c r="B53" s="74" t="s">
        <v>201</v>
      </c>
      <c r="C53" s="119" t="s">
        <v>202</v>
      </c>
      <c r="D53" s="119"/>
    </row>
    <row r="54" spans="1:4" ht="24" customHeight="1">
      <c r="A54" s="73">
        <v>1</v>
      </c>
      <c r="B54" s="73">
        <v>2</v>
      </c>
      <c r="C54" s="120">
        <v>3</v>
      </c>
      <c r="D54" s="120"/>
    </row>
    <row r="55" spans="1:4" ht="28.5" customHeight="1">
      <c r="A55" s="75" t="s">
        <v>203</v>
      </c>
      <c r="B55" s="76">
        <v>1</v>
      </c>
      <c r="C55" s="121">
        <f>C44</f>
        <v>37587208</v>
      </c>
      <c r="D55" s="121"/>
    </row>
    <row r="56" spans="1:4" ht="27.75" customHeight="1">
      <c r="A56" s="75" t="s">
        <v>0</v>
      </c>
      <c r="B56" s="77">
        <v>2</v>
      </c>
      <c r="C56" s="121" t="e">
        <f>#REF!</f>
        <v>#REF!</v>
      </c>
      <c r="D56" s="121"/>
    </row>
    <row r="57" spans="1:4" ht="24" customHeight="1">
      <c r="A57" s="78" t="s">
        <v>204</v>
      </c>
      <c r="B57" s="76">
        <v>3</v>
      </c>
      <c r="C57" s="122">
        <f>183881+973</f>
        <v>184854</v>
      </c>
      <c r="D57" s="122"/>
    </row>
    <row r="58" spans="1:4" ht="24" customHeight="1">
      <c r="A58" s="79" t="s">
        <v>205</v>
      </c>
      <c r="B58" s="76">
        <v>4</v>
      </c>
      <c r="C58" s="122"/>
      <c r="D58" s="122"/>
    </row>
    <row r="59" spans="1:4" ht="24" customHeight="1">
      <c r="A59" s="79" t="s">
        <v>206</v>
      </c>
      <c r="B59" s="76">
        <v>5</v>
      </c>
      <c r="C59" s="122"/>
      <c r="D59" s="122"/>
    </row>
    <row r="60" spans="1:4" ht="24" customHeight="1">
      <c r="A60" s="79" t="s">
        <v>207</v>
      </c>
      <c r="B60" s="76">
        <v>6</v>
      </c>
      <c r="C60" s="125">
        <v>551644</v>
      </c>
      <c r="D60" s="125"/>
    </row>
    <row r="61" spans="1:4" ht="24" customHeight="1">
      <c r="A61" s="79" t="s">
        <v>208</v>
      </c>
      <c r="B61" s="76">
        <v>7</v>
      </c>
      <c r="C61" s="125"/>
      <c r="D61" s="125"/>
    </row>
    <row r="62" spans="1:4" ht="24" customHeight="1">
      <c r="A62" s="79" t="s">
        <v>249</v>
      </c>
      <c r="B62" s="76">
        <v>8</v>
      </c>
      <c r="C62" s="122"/>
      <c r="D62" s="122"/>
    </row>
    <row r="63" spans="1:6" ht="30" customHeight="1">
      <c r="A63" s="75" t="s">
        <v>209</v>
      </c>
      <c r="B63" s="76">
        <v>9</v>
      </c>
      <c r="C63" s="126" t="e">
        <f>C55+C56+C57-C58-C59-C60-C61-C62</f>
        <v>#REF!</v>
      </c>
      <c r="D63" s="126"/>
      <c r="F63" s="109"/>
    </row>
    <row r="65" spans="1:4" ht="12.75">
      <c r="A65" s="57"/>
      <c r="B65" s="58"/>
      <c r="C65" s="97"/>
      <c r="D65" s="105"/>
    </row>
    <row r="66" spans="1:4" ht="12.75">
      <c r="A66" s="57"/>
      <c r="B66" s="58"/>
      <c r="C66" s="97"/>
      <c r="D66" s="105"/>
    </row>
    <row r="67" spans="1:3" ht="12.75">
      <c r="A67" s="57"/>
      <c r="B67" s="58"/>
      <c r="C67" s="97"/>
    </row>
    <row r="68" spans="1:3" ht="12.75">
      <c r="A68" s="57"/>
      <c r="B68" s="58"/>
      <c r="C68" s="97"/>
    </row>
    <row r="69" spans="1:3" ht="12.75">
      <c r="A69" s="57"/>
      <c r="B69" s="58"/>
      <c r="C69" s="97"/>
    </row>
    <row r="70" spans="1:3" ht="12.75">
      <c r="A70" s="57"/>
      <c r="B70" s="58"/>
      <c r="C70" s="97"/>
    </row>
    <row r="71" spans="1:3" ht="12.75">
      <c r="A71" s="59"/>
      <c r="B71" s="59"/>
      <c r="C71" s="98"/>
    </row>
    <row r="72" spans="1:3" ht="12.75">
      <c r="A72" s="83" t="s">
        <v>210</v>
      </c>
      <c r="B72" s="107" t="s">
        <v>263</v>
      </c>
      <c r="C72" s="99"/>
    </row>
    <row r="73" spans="1:3" ht="31.5" customHeight="1">
      <c r="A73" s="83"/>
      <c r="B73" s="83"/>
      <c r="C73" s="99"/>
    </row>
    <row r="74" spans="1:3" ht="12.75">
      <c r="A74" s="83" t="s">
        <v>245</v>
      </c>
      <c r="B74" s="110" t="s">
        <v>278</v>
      </c>
      <c r="C74" s="100"/>
    </row>
    <row r="76" spans="1:5" ht="15.75" hidden="1">
      <c r="A76" s="118" t="s">
        <v>212</v>
      </c>
      <c r="B76" s="118"/>
      <c r="C76" s="118"/>
      <c r="D76" s="118"/>
      <c r="E76" s="118"/>
    </row>
    <row r="77" spans="1:5" ht="15.75" hidden="1">
      <c r="A77" s="47"/>
      <c r="B77" s="48"/>
      <c r="C77" s="49"/>
      <c r="D77" s="100"/>
      <c r="E77" s="63" t="s">
        <v>116</v>
      </c>
    </row>
    <row r="78" spans="1:5" ht="25.5" hidden="1">
      <c r="A78" s="50" t="s">
        <v>117</v>
      </c>
      <c r="B78" s="51" t="s">
        <v>213</v>
      </c>
      <c r="C78" s="52" t="s">
        <v>214</v>
      </c>
      <c r="D78" s="52" t="s">
        <v>215</v>
      </c>
      <c r="E78" s="52" t="s">
        <v>216</v>
      </c>
    </row>
    <row r="79" spans="1:5" ht="12.75" hidden="1">
      <c r="A79" s="53">
        <v>1</v>
      </c>
      <c r="B79" s="53">
        <v>2</v>
      </c>
      <c r="C79" s="53">
        <v>3</v>
      </c>
      <c r="D79" s="53">
        <v>4</v>
      </c>
      <c r="E79" s="53">
        <v>5</v>
      </c>
    </row>
    <row r="80" spans="1:5" ht="12.75" hidden="1">
      <c r="A80" s="54" t="s">
        <v>217</v>
      </c>
      <c r="B80" s="53"/>
      <c r="C80" s="64"/>
      <c r="D80" s="64"/>
      <c r="E80" s="64"/>
    </row>
    <row r="81" spans="1:5" ht="25.5" hidden="1">
      <c r="A81" s="39" t="s">
        <v>229</v>
      </c>
      <c r="B81" s="65" t="s">
        <v>6</v>
      </c>
      <c r="C81" s="56"/>
      <c r="D81" s="56"/>
      <c r="E81" s="66"/>
    </row>
    <row r="82" spans="1:5" ht="12.75" hidden="1">
      <c r="A82" s="39" t="s">
        <v>230</v>
      </c>
      <c r="B82" s="65" t="s">
        <v>7</v>
      </c>
      <c r="C82" s="56"/>
      <c r="D82" s="56"/>
      <c r="E82" s="66"/>
    </row>
    <row r="83" spans="1:5" ht="12.75" hidden="1">
      <c r="A83" s="39" t="s">
        <v>218</v>
      </c>
      <c r="B83" s="65" t="s">
        <v>8</v>
      </c>
      <c r="C83" s="67"/>
      <c r="D83" s="67"/>
      <c r="E83" s="66"/>
    </row>
    <row r="84" spans="1:5" ht="12.75" hidden="1">
      <c r="A84" s="54" t="s">
        <v>231</v>
      </c>
      <c r="B84" s="65"/>
      <c r="C84" s="64"/>
      <c r="D84" s="64"/>
      <c r="E84" s="64"/>
    </row>
    <row r="85" spans="1:5" ht="12.75" hidden="1">
      <c r="A85" s="39" t="s">
        <v>232</v>
      </c>
      <c r="B85" s="65" t="s">
        <v>9</v>
      </c>
      <c r="C85" s="56"/>
      <c r="D85" s="56"/>
      <c r="E85" s="66"/>
    </row>
    <row r="86" spans="1:5" ht="12.75" hidden="1">
      <c r="A86" s="39" t="s">
        <v>219</v>
      </c>
      <c r="B86" s="65" t="s">
        <v>10</v>
      </c>
      <c r="C86" s="56"/>
      <c r="D86" s="56"/>
      <c r="E86" s="66"/>
    </row>
    <row r="87" spans="1:5" ht="12.75" hidden="1">
      <c r="A87" s="39" t="s">
        <v>220</v>
      </c>
      <c r="B87" s="65" t="s">
        <v>11</v>
      </c>
      <c r="C87" s="67"/>
      <c r="D87" s="67"/>
      <c r="E87" s="66"/>
    </row>
    <row r="88" spans="1:5" ht="12.75" hidden="1">
      <c r="A88" s="68" t="s">
        <v>238</v>
      </c>
      <c r="B88" s="65" t="s">
        <v>12</v>
      </c>
      <c r="C88" s="56"/>
      <c r="D88" s="56"/>
      <c r="E88" s="66"/>
    </row>
    <row r="89" spans="1:5" ht="12.75" hidden="1">
      <c r="A89" s="68" t="s">
        <v>221</v>
      </c>
      <c r="B89" s="65" t="s">
        <v>137</v>
      </c>
      <c r="C89" s="56"/>
      <c r="D89" s="56"/>
      <c r="E89" s="66"/>
    </row>
    <row r="90" spans="1:5" ht="12.75" hidden="1">
      <c r="A90" s="69" t="s">
        <v>222</v>
      </c>
      <c r="B90" s="65" t="s">
        <v>223</v>
      </c>
      <c r="C90" s="67"/>
      <c r="D90" s="67"/>
      <c r="E90" s="66"/>
    </row>
    <row r="91" spans="1:5" ht="12.75" hidden="1">
      <c r="A91" s="39" t="s">
        <v>224</v>
      </c>
      <c r="B91" s="65" t="s">
        <v>186</v>
      </c>
      <c r="C91" s="70"/>
      <c r="D91" s="70"/>
      <c r="E91" s="66"/>
    </row>
    <row r="92" spans="1:5" ht="25.5" hidden="1">
      <c r="A92" s="39" t="s">
        <v>225</v>
      </c>
      <c r="B92" s="71" t="s">
        <v>226</v>
      </c>
      <c r="C92" s="64"/>
      <c r="D92" s="56"/>
      <c r="E92" s="66"/>
    </row>
    <row r="93" spans="1:5" ht="12.75" hidden="1">
      <c r="A93" s="69" t="s">
        <v>227</v>
      </c>
      <c r="B93" s="55" t="s">
        <v>228</v>
      </c>
      <c r="C93" s="67"/>
      <c r="D93" s="67"/>
      <c r="E93" s="67"/>
    </row>
    <row r="94" spans="1:5" ht="12.75" hidden="1">
      <c r="A94" s="62"/>
      <c r="B94" s="62"/>
      <c r="C94" s="72"/>
      <c r="D94" s="72">
        <v>0</v>
      </c>
      <c r="E94" s="72"/>
    </row>
    <row r="95" spans="1:5" ht="12.75" hidden="1">
      <c r="A95" s="60" t="s">
        <v>210</v>
      </c>
      <c r="B95" s="61"/>
      <c r="C95" s="99" t="s">
        <v>211</v>
      </c>
      <c r="D95" s="100"/>
      <c r="E95" s="59"/>
    </row>
    <row r="96" ht="12.75" hidden="1"/>
  </sheetData>
  <sheetProtection/>
  <mergeCells count="14">
    <mergeCell ref="A51:D51"/>
    <mergeCell ref="A2:D2"/>
    <mergeCell ref="C60:D60"/>
    <mergeCell ref="C61:D61"/>
    <mergeCell ref="C62:D62"/>
    <mergeCell ref="C63:D63"/>
    <mergeCell ref="A76:E76"/>
    <mergeCell ref="C53:D53"/>
    <mergeCell ref="C54:D54"/>
    <mergeCell ref="C55:D55"/>
    <mergeCell ref="C56:D56"/>
    <mergeCell ref="C57:D57"/>
    <mergeCell ref="C58:D58"/>
    <mergeCell ref="C59:D59"/>
  </mergeCells>
  <printOptions/>
  <pageMargins left="0.984251968503937" right="0.3937007874015748" top="0.7874015748031497" bottom="0.787401574803149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3">
      <selection activeCell="A21" sqref="A21"/>
    </sheetView>
  </sheetViews>
  <sheetFormatPr defaultColWidth="9.00390625" defaultRowHeight="12.75"/>
  <cols>
    <col min="1" max="1" width="46.75390625" style="0" customWidth="1"/>
    <col min="2" max="2" width="6.125" style="0" customWidth="1"/>
  </cols>
  <sheetData>
    <row r="1" spans="3:6" ht="15.75" customHeight="1">
      <c r="C1" s="178" t="s">
        <v>67</v>
      </c>
      <c r="D1" s="178"/>
      <c r="E1" s="178"/>
      <c r="F1" s="178"/>
    </row>
    <row r="2" spans="3:6" ht="12.75">
      <c r="C2" s="178" t="s">
        <v>68</v>
      </c>
      <c r="D2" s="178"/>
      <c r="E2" s="178"/>
      <c r="F2" s="178"/>
    </row>
    <row r="3" spans="3:6" ht="12.75">
      <c r="C3" s="178" t="s">
        <v>69</v>
      </c>
      <c r="D3" s="178"/>
      <c r="E3" s="178"/>
      <c r="F3" s="178"/>
    </row>
    <row r="4" spans="3:6" ht="12.75">
      <c r="C4" s="178" t="s">
        <v>70</v>
      </c>
      <c r="D4" s="178"/>
      <c r="E4" s="178"/>
      <c r="F4" s="178"/>
    </row>
    <row r="5" ht="15.75">
      <c r="A5" s="1"/>
    </row>
    <row r="6" spans="3:6" ht="12.75">
      <c r="C6" s="178" t="s">
        <v>71</v>
      </c>
      <c r="D6" s="178"/>
      <c r="E6" s="178"/>
      <c r="F6" s="178"/>
    </row>
    <row r="7" spans="3:6" ht="12.75">
      <c r="C7" s="178" t="s">
        <v>72</v>
      </c>
      <c r="D7" s="178"/>
      <c r="E7" s="178"/>
      <c r="F7" s="178"/>
    </row>
    <row r="8" spans="3:6" ht="12.75">
      <c r="C8" s="178" t="s">
        <v>73</v>
      </c>
      <c r="D8" s="178"/>
      <c r="E8" s="178"/>
      <c r="F8" s="178"/>
    </row>
    <row r="9" spans="3:6" ht="12.75">
      <c r="C9" s="178" t="s">
        <v>74</v>
      </c>
      <c r="D9" s="178"/>
      <c r="E9" s="178"/>
      <c r="F9" s="178"/>
    </row>
    <row r="10" ht="12.75">
      <c r="A10" s="2" t="s">
        <v>75</v>
      </c>
    </row>
    <row r="11" spans="1:6" ht="15.75">
      <c r="A11" s="165" t="s">
        <v>76</v>
      </c>
      <c r="B11" s="165"/>
      <c r="C11" s="165"/>
      <c r="D11" s="165"/>
      <c r="E11" s="165"/>
      <c r="F11" s="165"/>
    </row>
    <row r="12" spans="1:6" ht="15.75">
      <c r="A12" s="165" t="s">
        <v>77</v>
      </c>
      <c r="B12" s="165"/>
      <c r="C12" s="165"/>
      <c r="D12" s="165"/>
      <c r="E12" s="165"/>
      <c r="F12" s="165"/>
    </row>
    <row r="13" ht="15.75">
      <c r="A13" s="3"/>
    </row>
    <row r="14" spans="1:6" ht="15.75">
      <c r="A14" s="8"/>
      <c r="B14" s="127"/>
      <c r="C14" s="128"/>
      <c r="D14" s="157" t="s">
        <v>78</v>
      </c>
      <c r="E14" s="158"/>
      <c r="F14" s="159"/>
    </row>
    <row r="15" spans="1:6" ht="16.5" customHeight="1">
      <c r="A15" s="101" t="s">
        <v>279</v>
      </c>
      <c r="B15" s="155"/>
      <c r="C15" s="156"/>
      <c r="D15" s="160" t="s">
        <v>79</v>
      </c>
      <c r="E15" s="161"/>
      <c r="F15" s="162"/>
    </row>
    <row r="16" spans="1:6" ht="15.75" customHeight="1">
      <c r="A16" s="4"/>
      <c r="D16" s="172">
        <v>710001</v>
      </c>
      <c r="E16" s="173"/>
      <c r="F16" s="174"/>
    </row>
    <row r="17" spans="1:6" ht="15.75">
      <c r="A17" s="4"/>
      <c r="B17" s="163"/>
      <c r="C17" s="164"/>
      <c r="D17" s="175"/>
      <c r="E17" s="176"/>
      <c r="F17" s="177"/>
    </row>
    <row r="18" spans="1:6" ht="12.75">
      <c r="A18" s="5" t="s">
        <v>75</v>
      </c>
      <c r="B18" s="163" t="s">
        <v>75</v>
      </c>
      <c r="C18" s="163"/>
      <c r="D18" s="164" t="s">
        <v>75</v>
      </c>
      <c r="E18" s="164"/>
      <c r="F18" s="9" t="s">
        <v>75</v>
      </c>
    </row>
    <row r="19" spans="1:6" ht="15.75" customHeight="1">
      <c r="A19" s="6" t="s">
        <v>80</v>
      </c>
      <c r="B19" s="135" t="s">
        <v>81</v>
      </c>
      <c r="C19" s="136"/>
      <c r="D19" s="143" t="s">
        <v>236</v>
      </c>
      <c r="E19" s="144"/>
      <c r="F19" s="145"/>
    </row>
    <row r="20" spans="1:6" ht="29.25" customHeight="1">
      <c r="A20" s="102" t="s">
        <v>264</v>
      </c>
      <c r="B20" s="135" t="s">
        <v>82</v>
      </c>
      <c r="C20" s="136"/>
      <c r="D20" s="146"/>
      <c r="E20" s="147"/>
      <c r="F20" s="148"/>
    </row>
    <row r="21" spans="1:6" ht="15.75">
      <c r="A21" s="20"/>
      <c r="B21" s="127"/>
      <c r="C21" s="127"/>
      <c r="D21" s="128"/>
      <c r="E21" s="128"/>
      <c r="F21" s="7"/>
    </row>
    <row r="22" spans="1:6" ht="12.75">
      <c r="A22" s="6" t="s">
        <v>265</v>
      </c>
      <c r="B22" s="135" t="s">
        <v>267</v>
      </c>
      <c r="C22" s="136"/>
      <c r="D22" s="149" t="s">
        <v>274</v>
      </c>
      <c r="E22" s="150"/>
      <c r="F22" s="151"/>
    </row>
    <row r="23" spans="1:6" ht="14.25">
      <c r="A23" s="102" t="s">
        <v>266</v>
      </c>
      <c r="B23" s="135" t="s">
        <v>268</v>
      </c>
      <c r="C23" s="136"/>
      <c r="D23" s="152"/>
      <c r="E23" s="153"/>
      <c r="F23" s="154"/>
    </row>
    <row r="24" spans="1:6" ht="15.75">
      <c r="A24" s="4"/>
      <c r="B24" s="127"/>
      <c r="C24" s="127"/>
      <c r="D24" s="128"/>
      <c r="E24" s="128"/>
      <c r="F24" s="7"/>
    </row>
    <row r="25" spans="1:6" ht="12.75" customHeight="1">
      <c r="A25" s="6" t="s">
        <v>83</v>
      </c>
      <c r="B25" s="135" t="s">
        <v>272</v>
      </c>
      <c r="C25" s="136"/>
      <c r="D25" s="149">
        <v>1230</v>
      </c>
      <c r="E25" s="150"/>
      <c r="F25" s="151"/>
    </row>
    <row r="26" spans="1:6" ht="14.25">
      <c r="A26" s="6" t="s">
        <v>114</v>
      </c>
      <c r="B26" s="135" t="s">
        <v>84</v>
      </c>
      <c r="C26" s="136"/>
      <c r="D26" s="152"/>
      <c r="E26" s="153"/>
      <c r="F26" s="154"/>
    </row>
    <row r="27" spans="1:6" ht="12" customHeight="1">
      <c r="A27" s="4"/>
      <c r="B27" s="127"/>
      <c r="C27" s="127"/>
      <c r="D27" s="128"/>
      <c r="E27" s="128"/>
      <c r="F27" s="7"/>
    </row>
    <row r="28" spans="1:6" ht="12.75">
      <c r="A28" s="6" t="s">
        <v>85</v>
      </c>
      <c r="B28" s="135" t="s">
        <v>86</v>
      </c>
      <c r="C28" s="136"/>
      <c r="D28" s="143">
        <v>144</v>
      </c>
      <c r="E28" s="144"/>
      <c r="F28" s="145"/>
    </row>
    <row r="29" spans="1:6" ht="14.25">
      <c r="A29" s="102" t="s">
        <v>252</v>
      </c>
      <c r="B29" s="135" t="s">
        <v>87</v>
      </c>
      <c r="C29" s="136"/>
      <c r="D29" s="146"/>
      <c r="E29" s="147"/>
      <c r="F29" s="148"/>
    </row>
    <row r="30" spans="1:6" ht="15.75">
      <c r="A30" s="4"/>
      <c r="B30" s="127"/>
      <c r="C30" s="127"/>
      <c r="D30" s="128"/>
      <c r="E30" s="128"/>
      <c r="F30" s="7"/>
    </row>
    <row r="31" spans="1:6" ht="12.75">
      <c r="A31" s="6" t="s">
        <v>88</v>
      </c>
      <c r="B31" s="135" t="s">
        <v>89</v>
      </c>
      <c r="C31" s="136"/>
      <c r="D31" s="149" t="s">
        <v>237</v>
      </c>
      <c r="E31" s="144"/>
      <c r="F31" s="145"/>
    </row>
    <row r="32" spans="1:6" ht="23.25">
      <c r="A32" s="102" t="s">
        <v>258</v>
      </c>
      <c r="B32" s="135" t="s">
        <v>90</v>
      </c>
      <c r="C32" s="136"/>
      <c r="D32" s="146"/>
      <c r="E32" s="147"/>
      <c r="F32" s="148"/>
    </row>
    <row r="33" spans="1:6" ht="15.75">
      <c r="A33" s="4"/>
      <c r="B33" s="127"/>
      <c r="C33" s="127"/>
      <c r="D33" s="128"/>
      <c r="E33" s="128"/>
      <c r="F33" s="7"/>
    </row>
    <row r="34" spans="1:6" ht="12.75">
      <c r="A34" s="6" t="s">
        <v>91</v>
      </c>
      <c r="B34" s="135" t="s">
        <v>92</v>
      </c>
      <c r="C34" s="136"/>
      <c r="D34" s="149">
        <v>200899410</v>
      </c>
      <c r="E34" s="150"/>
      <c r="F34" s="151"/>
    </row>
    <row r="35" spans="1:6" ht="12.75">
      <c r="A35" s="6" t="s">
        <v>93</v>
      </c>
      <c r="B35" s="135" t="s">
        <v>94</v>
      </c>
      <c r="C35" s="136"/>
      <c r="D35" s="152"/>
      <c r="E35" s="153"/>
      <c r="F35" s="154"/>
    </row>
    <row r="36" spans="1:6" ht="15.75">
      <c r="A36" s="4"/>
      <c r="B36" s="127"/>
      <c r="C36" s="127"/>
      <c r="D36" s="128"/>
      <c r="E36" s="128"/>
      <c r="F36" s="7"/>
    </row>
    <row r="37" spans="1:6" ht="12.75">
      <c r="A37" s="6" t="s">
        <v>95</v>
      </c>
      <c r="B37" s="135" t="s">
        <v>96</v>
      </c>
      <c r="C37" s="136"/>
      <c r="D37" s="149">
        <v>1727407</v>
      </c>
      <c r="E37" s="150"/>
      <c r="F37" s="151"/>
    </row>
    <row r="38" spans="1:6" ht="12.75">
      <c r="A38" s="6" t="s">
        <v>97</v>
      </c>
      <c r="B38" s="135" t="s">
        <v>98</v>
      </c>
      <c r="C38" s="136"/>
      <c r="D38" s="152"/>
      <c r="E38" s="153"/>
      <c r="F38" s="154"/>
    </row>
    <row r="39" spans="1:6" ht="9.75" customHeight="1">
      <c r="A39" s="4"/>
      <c r="B39" s="127"/>
      <c r="C39" s="127"/>
      <c r="D39" s="128"/>
      <c r="E39" s="128"/>
      <c r="F39" s="7"/>
    </row>
    <row r="40" spans="1:6" ht="12.75">
      <c r="A40" s="6" t="s">
        <v>99</v>
      </c>
      <c r="B40" s="135" t="s">
        <v>100</v>
      </c>
      <c r="C40" s="136"/>
      <c r="D40" s="137"/>
      <c r="E40" s="138"/>
      <c r="F40" s="139"/>
    </row>
    <row r="41" spans="1:6" ht="15.75">
      <c r="A41" s="102" t="s">
        <v>251</v>
      </c>
      <c r="B41" s="135" t="s">
        <v>101</v>
      </c>
      <c r="C41" s="136"/>
      <c r="D41" s="140"/>
      <c r="E41" s="141"/>
      <c r="F41" s="142"/>
    </row>
    <row r="42" spans="1:6" ht="15.75">
      <c r="A42" s="4"/>
      <c r="B42" s="127"/>
      <c r="C42" s="127"/>
      <c r="D42" s="128"/>
      <c r="E42" s="128"/>
      <c r="F42" s="7"/>
    </row>
    <row r="43" spans="1:6" ht="12.75">
      <c r="A43" s="6" t="s">
        <v>102</v>
      </c>
      <c r="B43" s="135" t="s">
        <v>13</v>
      </c>
      <c r="C43" s="136"/>
      <c r="D43" s="137"/>
      <c r="E43" s="138"/>
      <c r="F43" s="139"/>
    </row>
    <row r="44" spans="1:6" ht="12.75">
      <c r="A44" s="6" t="s">
        <v>103</v>
      </c>
      <c r="B44" s="135" t="s">
        <v>14</v>
      </c>
      <c r="C44" s="136"/>
      <c r="D44" s="140"/>
      <c r="E44" s="141"/>
      <c r="F44" s="142"/>
    </row>
    <row r="45" spans="1:6" ht="15.75">
      <c r="A45" s="4"/>
      <c r="B45" s="127"/>
      <c r="C45" s="127"/>
      <c r="D45" s="128"/>
      <c r="E45" s="128"/>
      <c r="F45" s="7"/>
    </row>
    <row r="46" spans="3:6" ht="12.75">
      <c r="C46" s="10" t="s">
        <v>15</v>
      </c>
      <c r="D46" s="129"/>
      <c r="E46" s="130"/>
      <c r="F46" s="131"/>
    </row>
    <row r="47" spans="3:6" ht="12.75">
      <c r="C47" s="10" t="s">
        <v>16</v>
      </c>
      <c r="D47" s="132"/>
      <c r="E47" s="133"/>
      <c r="F47" s="134"/>
    </row>
    <row r="48" spans="3:6" ht="12.75">
      <c r="C48" s="10"/>
      <c r="D48" s="111"/>
      <c r="E48" s="111"/>
      <c r="F48" s="111"/>
    </row>
    <row r="49" spans="3:6" ht="12.75">
      <c r="C49" s="10"/>
      <c r="D49" s="111"/>
      <c r="E49" s="111"/>
      <c r="F49" s="111"/>
    </row>
    <row r="51" spans="3:6" ht="12.75">
      <c r="C51" s="178" t="s">
        <v>67</v>
      </c>
      <c r="D51" s="178"/>
      <c r="E51" s="178"/>
      <c r="F51" s="178"/>
    </row>
    <row r="52" spans="3:6" ht="12.75">
      <c r="C52" s="178" t="s">
        <v>68</v>
      </c>
      <c r="D52" s="178"/>
      <c r="E52" s="178"/>
      <c r="F52" s="178"/>
    </row>
    <row r="53" spans="3:6" ht="12.75">
      <c r="C53" s="178" t="s">
        <v>69</v>
      </c>
      <c r="D53" s="178"/>
      <c r="E53" s="178"/>
      <c r="F53" s="178"/>
    </row>
    <row r="54" spans="3:6" ht="12.75">
      <c r="C54" s="178" t="s">
        <v>70</v>
      </c>
      <c r="D54" s="178"/>
      <c r="E54" s="178"/>
      <c r="F54" s="178"/>
    </row>
    <row r="55" ht="15.75">
      <c r="A55" s="1"/>
    </row>
    <row r="56" spans="3:6" ht="12.75">
      <c r="C56" s="178" t="s">
        <v>71</v>
      </c>
      <c r="D56" s="178"/>
      <c r="E56" s="178"/>
      <c r="F56" s="178"/>
    </row>
    <row r="57" spans="3:6" ht="12.75">
      <c r="C57" s="178" t="s">
        <v>72</v>
      </c>
      <c r="D57" s="178"/>
      <c r="E57" s="178"/>
      <c r="F57" s="178"/>
    </row>
    <row r="58" spans="3:6" ht="12.75">
      <c r="C58" s="178" t="s">
        <v>73</v>
      </c>
      <c r="D58" s="178"/>
      <c r="E58" s="178"/>
      <c r="F58" s="178"/>
    </row>
    <row r="59" spans="3:6" ht="12.75">
      <c r="C59" s="178" t="s">
        <v>74</v>
      </c>
      <c r="D59" s="178"/>
      <c r="E59" s="178"/>
      <c r="F59" s="178"/>
    </row>
    <row r="60" ht="12.75">
      <c r="A60" s="2" t="s">
        <v>75</v>
      </c>
    </row>
    <row r="61" spans="1:6" ht="15.75">
      <c r="A61" s="165" t="s">
        <v>17</v>
      </c>
      <c r="B61" s="165"/>
      <c r="C61" s="165"/>
      <c r="D61" s="165"/>
      <c r="E61" s="165"/>
      <c r="F61" s="165"/>
    </row>
    <row r="62" spans="1:6" ht="15.75">
      <c r="A62" s="165" t="s">
        <v>18</v>
      </c>
      <c r="B62" s="165"/>
      <c r="C62" s="165"/>
      <c r="D62" s="165"/>
      <c r="E62" s="165"/>
      <c r="F62" s="165"/>
    </row>
    <row r="63" ht="15.75">
      <c r="A63" s="3"/>
    </row>
    <row r="64" spans="1:6" ht="15.75">
      <c r="A64" s="8"/>
      <c r="B64" s="127"/>
      <c r="C64" s="128"/>
      <c r="D64" s="157" t="s">
        <v>78</v>
      </c>
      <c r="E64" s="158"/>
      <c r="F64" s="159"/>
    </row>
    <row r="65" spans="1:6" ht="15.75">
      <c r="A65" s="101" t="s">
        <v>279</v>
      </c>
      <c r="B65" s="155"/>
      <c r="C65" s="156"/>
      <c r="D65" s="160" t="s">
        <v>79</v>
      </c>
      <c r="E65" s="161"/>
      <c r="F65" s="162"/>
    </row>
    <row r="66" spans="1:6" ht="15.75">
      <c r="A66" s="4"/>
      <c r="D66" s="166">
        <v>710001</v>
      </c>
      <c r="E66" s="167"/>
      <c r="F66" s="168"/>
    </row>
    <row r="67" spans="1:6" ht="15.75">
      <c r="A67" s="4"/>
      <c r="B67" s="163"/>
      <c r="C67" s="164"/>
      <c r="D67" s="169"/>
      <c r="E67" s="170"/>
      <c r="F67" s="171"/>
    </row>
    <row r="68" spans="1:6" ht="12.75">
      <c r="A68" s="5" t="s">
        <v>75</v>
      </c>
      <c r="B68" s="163" t="s">
        <v>75</v>
      </c>
      <c r="C68" s="163"/>
      <c r="D68" s="164" t="s">
        <v>75</v>
      </c>
      <c r="E68" s="164"/>
      <c r="F68" s="9" t="s">
        <v>75</v>
      </c>
    </row>
    <row r="69" spans="1:6" ht="15.75" customHeight="1">
      <c r="A69" s="6" t="s">
        <v>80</v>
      </c>
      <c r="B69" s="135" t="s">
        <v>81</v>
      </c>
      <c r="C69" s="136"/>
      <c r="D69" s="149" t="s">
        <v>236</v>
      </c>
      <c r="E69" s="150"/>
      <c r="F69" s="151"/>
    </row>
    <row r="70" spans="1:6" ht="33.75" customHeight="1">
      <c r="A70" s="102" t="s">
        <v>264</v>
      </c>
      <c r="B70" s="135" t="s">
        <v>82</v>
      </c>
      <c r="C70" s="136"/>
      <c r="D70" s="152"/>
      <c r="E70" s="153"/>
      <c r="F70" s="154"/>
    </row>
    <row r="71" spans="1:6" ht="15.75">
      <c r="A71" s="4"/>
      <c r="B71" s="127"/>
      <c r="C71" s="127"/>
      <c r="D71" s="128"/>
      <c r="E71" s="128"/>
      <c r="F71" s="7"/>
    </row>
    <row r="72" spans="1:6" ht="12.75" customHeight="1">
      <c r="A72" s="6" t="s">
        <v>265</v>
      </c>
      <c r="B72" s="135" t="s">
        <v>267</v>
      </c>
      <c r="C72" s="136"/>
      <c r="D72" s="149" t="s">
        <v>274</v>
      </c>
      <c r="E72" s="150"/>
      <c r="F72" s="151"/>
    </row>
    <row r="73" spans="1:6" ht="14.25" customHeight="1">
      <c r="A73" s="102" t="s">
        <v>266</v>
      </c>
      <c r="B73" s="135" t="s">
        <v>268</v>
      </c>
      <c r="C73" s="136"/>
      <c r="D73" s="152"/>
      <c r="E73" s="153"/>
      <c r="F73" s="154"/>
    </row>
    <row r="74" spans="1:6" ht="15.75">
      <c r="A74" s="4"/>
      <c r="B74" s="127"/>
      <c r="C74" s="127"/>
      <c r="D74" s="128"/>
      <c r="E74" s="128"/>
      <c r="F74" s="7"/>
    </row>
    <row r="75" spans="1:6" ht="12.75" customHeight="1">
      <c r="A75" s="6" t="s">
        <v>83</v>
      </c>
      <c r="B75" s="135" t="s">
        <v>272</v>
      </c>
      <c r="C75" s="136"/>
      <c r="D75" s="143">
        <v>1230</v>
      </c>
      <c r="E75" s="144"/>
      <c r="F75" s="145"/>
    </row>
    <row r="76" spans="1:6" ht="14.25" customHeight="1">
      <c r="A76" s="102" t="s">
        <v>254</v>
      </c>
      <c r="B76" s="135" t="s">
        <v>84</v>
      </c>
      <c r="C76" s="136"/>
      <c r="D76" s="146"/>
      <c r="E76" s="147"/>
      <c r="F76" s="148"/>
    </row>
    <row r="77" spans="1:6" ht="15.75">
      <c r="A77" s="4"/>
      <c r="B77" s="127"/>
      <c r="C77" s="127"/>
      <c r="D77" s="128"/>
      <c r="E77" s="128"/>
      <c r="F77" s="7"/>
    </row>
    <row r="78" spans="1:6" ht="12.75" customHeight="1">
      <c r="A78" s="6" t="s">
        <v>85</v>
      </c>
      <c r="B78" s="135" t="s">
        <v>86</v>
      </c>
      <c r="C78" s="136"/>
      <c r="D78" s="143">
        <v>144</v>
      </c>
      <c r="E78" s="144"/>
      <c r="F78" s="145"/>
    </row>
    <row r="79" spans="1:6" ht="14.25" customHeight="1">
      <c r="A79" s="102" t="s">
        <v>255</v>
      </c>
      <c r="B79" s="135" t="s">
        <v>87</v>
      </c>
      <c r="C79" s="136"/>
      <c r="D79" s="146"/>
      <c r="E79" s="147"/>
      <c r="F79" s="148"/>
    </row>
    <row r="80" spans="1:6" ht="15.75">
      <c r="A80" s="4"/>
      <c r="B80" s="127"/>
      <c r="C80" s="127"/>
      <c r="D80" s="128"/>
      <c r="E80" s="128"/>
      <c r="F80" s="7"/>
    </row>
    <row r="81" spans="1:6" ht="12.75" customHeight="1">
      <c r="A81" s="6" t="s">
        <v>88</v>
      </c>
      <c r="B81" s="135" t="s">
        <v>89</v>
      </c>
      <c r="C81" s="136"/>
      <c r="D81" s="149" t="s">
        <v>239</v>
      </c>
      <c r="E81" s="150"/>
      <c r="F81" s="151"/>
    </row>
    <row r="82" spans="1:6" ht="12.75" customHeight="1">
      <c r="A82" s="6" t="s">
        <v>253</v>
      </c>
      <c r="B82" s="135" t="s">
        <v>90</v>
      </c>
      <c r="C82" s="136"/>
      <c r="D82" s="152"/>
      <c r="E82" s="153"/>
      <c r="F82" s="154"/>
    </row>
    <row r="83" spans="1:6" ht="15.75">
      <c r="A83" s="4"/>
      <c r="B83" s="127"/>
      <c r="C83" s="127"/>
      <c r="D83" s="128"/>
      <c r="E83" s="128"/>
      <c r="F83" s="7"/>
    </row>
    <row r="84" spans="1:6" ht="12.75" customHeight="1">
      <c r="A84" s="6" t="s">
        <v>91</v>
      </c>
      <c r="B84" s="135" t="s">
        <v>92</v>
      </c>
      <c r="C84" s="136"/>
      <c r="D84" s="149">
        <v>200899410</v>
      </c>
      <c r="E84" s="150"/>
      <c r="F84" s="151"/>
    </row>
    <row r="85" spans="1:6" ht="12.75" customHeight="1">
      <c r="A85" s="6" t="s">
        <v>93</v>
      </c>
      <c r="B85" s="135" t="s">
        <v>94</v>
      </c>
      <c r="C85" s="136"/>
      <c r="D85" s="152"/>
      <c r="E85" s="153"/>
      <c r="F85" s="154"/>
    </row>
    <row r="86" spans="1:6" ht="15.75">
      <c r="A86" s="4"/>
      <c r="B86" s="127"/>
      <c r="C86" s="127"/>
      <c r="D86" s="128"/>
      <c r="E86" s="128"/>
      <c r="F86" s="7"/>
    </row>
    <row r="87" spans="1:6" ht="12.75" customHeight="1">
      <c r="A87" s="6" t="s">
        <v>95</v>
      </c>
      <c r="B87" s="135" t="s">
        <v>96</v>
      </c>
      <c r="C87" s="136"/>
      <c r="D87" s="149">
        <v>1727407</v>
      </c>
      <c r="E87" s="150"/>
      <c r="F87" s="151"/>
    </row>
    <row r="88" spans="1:6" ht="12.75" customHeight="1">
      <c r="A88" s="6" t="s">
        <v>97</v>
      </c>
      <c r="B88" s="135" t="s">
        <v>98</v>
      </c>
      <c r="C88" s="136"/>
      <c r="D88" s="152"/>
      <c r="E88" s="153"/>
      <c r="F88" s="154"/>
    </row>
    <row r="89" spans="1:6" ht="15.75">
      <c r="A89" s="4"/>
      <c r="B89" s="127"/>
      <c r="C89" s="127"/>
      <c r="D89" s="128"/>
      <c r="E89" s="128"/>
      <c r="F89" s="7"/>
    </row>
    <row r="90" spans="1:6" ht="12.75" customHeight="1">
      <c r="A90" s="6" t="s">
        <v>99</v>
      </c>
      <c r="B90" s="135" t="s">
        <v>100</v>
      </c>
      <c r="C90" s="136"/>
      <c r="D90" s="137"/>
      <c r="E90" s="138"/>
      <c r="F90" s="139"/>
    </row>
    <row r="91" spans="1:6" ht="14.25" customHeight="1">
      <c r="A91" s="102" t="s">
        <v>256</v>
      </c>
      <c r="B91" s="135" t="s">
        <v>101</v>
      </c>
      <c r="C91" s="136"/>
      <c r="D91" s="140"/>
      <c r="E91" s="141"/>
      <c r="F91" s="142"/>
    </row>
    <row r="92" spans="1:6" ht="15.75">
      <c r="A92" s="4"/>
      <c r="B92" s="127"/>
      <c r="C92" s="127"/>
      <c r="D92" s="128"/>
      <c r="E92" s="128"/>
      <c r="F92" s="7"/>
    </row>
    <row r="93" spans="1:6" ht="12.75" customHeight="1">
      <c r="A93" s="6" t="s">
        <v>102</v>
      </c>
      <c r="B93" s="135" t="s">
        <v>13</v>
      </c>
      <c r="C93" s="136"/>
      <c r="D93" s="137"/>
      <c r="E93" s="138"/>
      <c r="F93" s="139"/>
    </row>
    <row r="94" spans="1:6" ht="14.25" customHeight="1">
      <c r="A94" s="102" t="s">
        <v>257</v>
      </c>
      <c r="B94" s="135" t="s">
        <v>14</v>
      </c>
      <c r="C94" s="136"/>
      <c r="D94" s="140"/>
      <c r="E94" s="141"/>
      <c r="F94" s="142"/>
    </row>
    <row r="95" spans="1:6" ht="15.75">
      <c r="A95" s="4"/>
      <c r="B95" s="127"/>
      <c r="C95" s="127"/>
      <c r="D95" s="128"/>
      <c r="E95" s="128"/>
      <c r="F95" s="7"/>
    </row>
    <row r="96" spans="3:6" ht="12.75">
      <c r="C96" s="10" t="s">
        <v>15</v>
      </c>
      <c r="D96" s="129"/>
      <c r="E96" s="130"/>
      <c r="F96" s="131"/>
    </row>
    <row r="97" spans="3:6" ht="12.75">
      <c r="C97" s="10" t="s">
        <v>16</v>
      </c>
      <c r="D97" s="132"/>
      <c r="E97" s="133"/>
      <c r="F97" s="134"/>
    </row>
  </sheetData>
  <sheetProtection/>
  <mergeCells count="128">
    <mergeCell ref="C58:F58"/>
    <mergeCell ref="C59:F59"/>
    <mergeCell ref="C1:F1"/>
    <mergeCell ref="C2:F2"/>
    <mergeCell ref="C3:F3"/>
    <mergeCell ref="C4:F4"/>
    <mergeCell ref="C6:F6"/>
    <mergeCell ref="C7:F7"/>
    <mergeCell ref="C8:F8"/>
    <mergeCell ref="C9:F9"/>
    <mergeCell ref="B81:C81"/>
    <mergeCell ref="D81:F82"/>
    <mergeCell ref="D66:F67"/>
    <mergeCell ref="D16:F17"/>
    <mergeCell ref="C51:F51"/>
    <mergeCell ref="C52:F52"/>
    <mergeCell ref="C53:F53"/>
    <mergeCell ref="C54:F54"/>
    <mergeCell ref="C56:F56"/>
    <mergeCell ref="C57:F57"/>
    <mergeCell ref="B86:C86"/>
    <mergeCell ref="D86:E86"/>
    <mergeCell ref="B83:C83"/>
    <mergeCell ref="D83:E83"/>
    <mergeCell ref="B84:C84"/>
    <mergeCell ref="D84:F85"/>
    <mergeCell ref="B85:C85"/>
    <mergeCell ref="B68:C68"/>
    <mergeCell ref="D68:E68"/>
    <mergeCell ref="B82:C82"/>
    <mergeCell ref="B42:C42"/>
    <mergeCell ref="D42:E42"/>
    <mergeCell ref="B43:C43"/>
    <mergeCell ref="D43:F44"/>
    <mergeCell ref="B44:C44"/>
    <mergeCell ref="B45:C45"/>
    <mergeCell ref="D45:E45"/>
    <mergeCell ref="B74:C74"/>
    <mergeCell ref="D74:E74"/>
    <mergeCell ref="B80:C80"/>
    <mergeCell ref="D80:E80"/>
    <mergeCell ref="B77:C77"/>
    <mergeCell ref="D77:E77"/>
    <mergeCell ref="B78:C78"/>
    <mergeCell ref="D78:F79"/>
    <mergeCell ref="B79:C79"/>
    <mergeCell ref="B65:C65"/>
    <mergeCell ref="D65:F65"/>
    <mergeCell ref="B64:C64"/>
    <mergeCell ref="D64:F64"/>
    <mergeCell ref="B75:C75"/>
    <mergeCell ref="D75:F76"/>
    <mergeCell ref="B76:C76"/>
    <mergeCell ref="B72:C72"/>
    <mergeCell ref="D72:F73"/>
    <mergeCell ref="B73:C73"/>
    <mergeCell ref="D69:F70"/>
    <mergeCell ref="B69:C69"/>
    <mergeCell ref="A61:F61"/>
    <mergeCell ref="A62:F62"/>
    <mergeCell ref="B67:C67"/>
    <mergeCell ref="D34:F35"/>
    <mergeCell ref="B35:C35"/>
    <mergeCell ref="B40:C40"/>
    <mergeCell ref="D40:F41"/>
    <mergeCell ref="B41:C41"/>
    <mergeCell ref="D25:F26"/>
    <mergeCell ref="D30:E30"/>
    <mergeCell ref="B31:C31"/>
    <mergeCell ref="D31:F32"/>
    <mergeCell ref="B32:C32"/>
    <mergeCell ref="B27:C27"/>
    <mergeCell ref="D27:E27"/>
    <mergeCell ref="B30:C30"/>
    <mergeCell ref="B21:C21"/>
    <mergeCell ref="D21:E21"/>
    <mergeCell ref="B22:C22"/>
    <mergeCell ref="D22:F23"/>
    <mergeCell ref="B23:C23"/>
    <mergeCell ref="D39:E39"/>
    <mergeCell ref="D37:F38"/>
    <mergeCell ref="D36:E36"/>
    <mergeCell ref="B33:C33"/>
    <mergeCell ref="B25:C25"/>
    <mergeCell ref="A11:F11"/>
    <mergeCell ref="A12:F12"/>
    <mergeCell ref="B38:C38"/>
    <mergeCell ref="B36:C36"/>
    <mergeCell ref="B28:C28"/>
    <mergeCell ref="D28:F29"/>
    <mergeCell ref="B29:C29"/>
    <mergeCell ref="D33:E33"/>
    <mergeCell ref="B34:C34"/>
    <mergeCell ref="B14:C14"/>
    <mergeCell ref="B15:C15"/>
    <mergeCell ref="D14:F14"/>
    <mergeCell ref="D15:F15"/>
    <mergeCell ref="B17:C17"/>
    <mergeCell ref="B18:C18"/>
    <mergeCell ref="D18:E18"/>
    <mergeCell ref="B19:C19"/>
    <mergeCell ref="B20:C20"/>
    <mergeCell ref="D19:F20"/>
    <mergeCell ref="B24:C24"/>
    <mergeCell ref="D24:E24"/>
    <mergeCell ref="B87:C87"/>
    <mergeCell ref="D87:F88"/>
    <mergeCell ref="B88:C88"/>
    <mergeCell ref="B37:C37"/>
    <mergeCell ref="B26:C26"/>
    <mergeCell ref="B39:C39"/>
    <mergeCell ref="B89:C89"/>
    <mergeCell ref="D89:E89"/>
    <mergeCell ref="B90:C90"/>
    <mergeCell ref="D90:F91"/>
    <mergeCell ref="B91:C91"/>
    <mergeCell ref="D46:F47"/>
    <mergeCell ref="B70:C70"/>
    <mergeCell ref="B71:C71"/>
    <mergeCell ref="D71:E71"/>
    <mergeCell ref="B92:C92"/>
    <mergeCell ref="D92:E92"/>
    <mergeCell ref="D96:F97"/>
    <mergeCell ref="B93:C93"/>
    <mergeCell ref="D93:F94"/>
    <mergeCell ref="B94:C94"/>
    <mergeCell ref="B95:C95"/>
    <mergeCell ref="D95:E95"/>
  </mergeCells>
  <printOptions/>
  <pageMargins left="0.708661417322834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80"/>
  <sheetViews>
    <sheetView tabSelected="1" zoomScalePageLayoutView="0" workbookViewId="0" topLeftCell="B1">
      <selection activeCell="N16" sqref="N16"/>
    </sheetView>
  </sheetViews>
  <sheetFormatPr defaultColWidth="9.00390625" defaultRowHeight="12.75"/>
  <cols>
    <col min="1" max="1" width="1.625" style="0" customWidth="1"/>
    <col min="2" max="2" width="42.375" style="0" customWidth="1"/>
    <col min="3" max="3" width="5.625" style="0" customWidth="1"/>
    <col min="4" max="5" width="18.75390625" style="90" customWidth="1"/>
    <col min="6" max="6" width="9.125" style="0" customWidth="1"/>
    <col min="7" max="7" width="20.125" style="0" customWidth="1"/>
    <col min="8" max="8" width="16.00390625" style="0" customWidth="1"/>
  </cols>
  <sheetData>
    <row r="1" ht="12.75">
      <c r="E1" s="89"/>
    </row>
    <row r="2" spans="2:5" ht="18" customHeight="1">
      <c r="B2" s="203" t="s">
        <v>19</v>
      </c>
      <c r="C2" s="205" t="s">
        <v>20</v>
      </c>
      <c r="D2" s="208" t="s">
        <v>31</v>
      </c>
      <c r="E2" s="209"/>
    </row>
    <row r="3" spans="2:5" ht="27.75" customHeight="1">
      <c r="B3" s="204"/>
      <c r="C3" s="206"/>
      <c r="D3" s="210" t="s">
        <v>280</v>
      </c>
      <c r="E3" s="211"/>
    </row>
    <row r="4" spans="2:5" ht="12.75" customHeight="1">
      <c r="B4" s="204" t="s">
        <v>104</v>
      </c>
      <c r="C4" s="206"/>
      <c r="D4" s="112" t="s">
        <v>62</v>
      </c>
      <c r="E4" s="112" t="s">
        <v>63</v>
      </c>
    </row>
    <row r="5" spans="2:5" ht="12.75" customHeight="1">
      <c r="B5" s="204"/>
      <c r="C5" s="206"/>
      <c r="D5" s="113" t="s">
        <v>22</v>
      </c>
      <c r="E5" s="113" t="s">
        <v>21</v>
      </c>
    </row>
    <row r="6" spans="2:5" ht="12.75" customHeight="1">
      <c r="B6" s="204"/>
      <c r="C6" s="206"/>
      <c r="D6" s="113" t="s">
        <v>23</v>
      </c>
      <c r="E6" s="113" t="s">
        <v>24</v>
      </c>
    </row>
    <row r="7" spans="2:5" ht="12.75">
      <c r="B7" s="212"/>
      <c r="C7" s="207"/>
      <c r="D7" s="114" t="s">
        <v>25</v>
      </c>
      <c r="E7" s="114" t="s">
        <v>26</v>
      </c>
    </row>
    <row r="8" spans="2:5" ht="12.75" customHeight="1" hidden="1">
      <c r="B8" s="21"/>
      <c r="C8" s="15"/>
      <c r="D8" s="201" t="s">
        <v>59</v>
      </c>
      <c r="E8" s="202"/>
    </row>
    <row r="9" spans="2:5" ht="12.75">
      <c r="B9" s="14">
        <v>1</v>
      </c>
      <c r="C9" s="14">
        <v>2</v>
      </c>
      <c r="D9" s="115" t="s">
        <v>250</v>
      </c>
      <c r="E9" s="115">
        <v>6</v>
      </c>
    </row>
    <row r="10" spans="2:5" ht="15.75" customHeight="1">
      <c r="B10" s="16" t="s">
        <v>27</v>
      </c>
      <c r="C10" s="179">
        <v>10</v>
      </c>
      <c r="D10" s="189">
        <f>954748146-14200000</f>
        <v>940548146</v>
      </c>
      <c r="E10" s="181" t="s">
        <v>28</v>
      </c>
    </row>
    <row r="11" spans="2:8" ht="21">
      <c r="B11" s="106" t="s">
        <v>273</v>
      </c>
      <c r="C11" s="180"/>
      <c r="D11" s="190"/>
      <c r="E11" s="182"/>
      <c r="G11" s="13"/>
      <c r="H11" s="13"/>
    </row>
    <row r="12" spans="2:5" ht="15" customHeight="1">
      <c r="B12" s="91" t="s">
        <v>246</v>
      </c>
      <c r="C12" s="92" t="s">
        <v>247</v>
      </c>
      <c r="D12" s="116"/>
      <c r="E12" s="117"/>
    </row>
    <row r="13" spans="2:5" ht="15.75" customHeight="1">
      <c r="B13" s="16" t="s">
        <v>29</v>
      </c>
      <c r="C13" s="179">
        <v>20</v>
      </c>
      <c r="D13" s="181" t="s">
        <v>105</v>
      </c>
      <c r="E13" s="189">
        <f>528028156+120000000</f>
        <v>648028156</v>
      </c>
    </row>
    <row r="14" spans="2:8" ht="23.25" customHeight="1">
      <c r="B14" s="106" t="s">
        <v>112</v>
      </c>
      <c r="C14" s="180"/>
      <c r="D14" s="182"/>
      <c r="E14" s="190"/>
      <c r="G14" s="13"/>
      <c r="H14" s="13"/>
    </row>
    <row r="15" spans="2:5" ht="15" customHeight="1">
      <c r="B15" s="91" t="s">
        <v>246</v>
      </c>
      <c r="C15" s="92" t="s">
        <v>248</v>
      </c>
      <c r="D15" s="116"/>
      <c r="E15" s="116"/>
    </row>
    <row r="16" spans="2:8" ht="24" customHeight="1">
      <c r="B16" s="16" t="s">
        <v>64</v>
      </c>
      <c r="C16" s="179">
        <v>30</v>
      </c>
      <c r="D16" s="185">
        <f>D10-E13</f>
        <v>292519990</v>
      </c>
      <c r="E16" s="191"/>
      <c r="G16" s="13"/>
      <c r="H16" s="13"/>
    </row>
    <row r="17" spans="2:5" ht="24" customHeight="1">
      <c r="B17" s="106" t="s">
        <v>65</v>
      </c>
      <c r="C17" s="180"/>
      <c r="D17" s="186"/>
      <c r="E17" s="198"/>
    </row>
    <row r="18" spans="2:5" ht="12.75" customHeight="1">
      <c r="B18" s="16" t="s">
        <v>30</v>
      </c>
      <c r="C18" s="179">
        <v>40</v>
      </c>
      <c r="D18" s="181" t="s">
        <v>28</v>
      </c>
      <c r="E18" s="199">
        <f>SUM(E20:E27)</f>
        <v>172920926</v>
      </c>
    </row>
    <row r="19" spans="2:5" ht="22.5" customHeight="1">
      <c r="B19" s="106" t="s">
        <v>32</v>
      </c>
      <c r="C19" s="180"/>
      <c r="D19" s="197"/>
      <c r="E19" s="200"/>
    </row>
    <row r="20" spans="2:5" ht="12.75" customHeight="1">
      <c r="B20" s="16" t="s">
        <v>33</v>
      </c>
      <c r="C20" s="179">
        <v>50</v>
      </c>
      <c r="D20" s="181" t="s">
        <v>28</v>
      </c>
      <c r="E20" s="194">
        <v>9248883</v>
      </c>
    </row>
    <row r="21" spans="2:5" ht="12.75" customHeight="1">
      <c r="B21" s="17" t="s">
        <v>34</v>
      </c>
      <c r="C21" s="180"/>
      <c r="D21" s="182"/>
      <c r="E21" s="195"/>
    </row>
    <row r="22" spans="2:5" ht="12.75" customHeight="1">
      <c r="B22" s="16" t="s">
        <v>35</v>
      </c>
      <c r="C22" s="179">
        <v>60</v>
      </c>
      <c r="D22" s="181" t="s">
        <v>28</v>
      </c>
      <c r="E22" s="196">
        <v>46740036</v>
      </c>
    </row>
    <row r="23" spans="2:5" ht="12.75" customHeight="1">
      <c r="B23" s="17" t="s">
        <v>36</v>
      </c>
      <c r="C23" s="180"/>
      <c r="D23" s="182"/>
      <c r="E23" s="192"/>
    </row>
    <row r="24" spans="2:5" ht="12.75" customHeight="1">
      <c r="B24" s="16" t="s">
        <v>37</v>
      </c>
      <c r="C24" s="179">
        <v>70</v>
      </c>
      <c r="D24" s="181" t="s">
        <v>28</v>
      </c>
      <c r="E24" s="196">
        <v>116932007</v>
      </c>
    </row>
    <row r="25" spans="2:5" ht="12.75" customHeight="1">
      <c r="B25" s="17" t="s">
        <v>38</v>
      </c>
      <c r="C25" s="180"/>
      <c r="D25" s="182"/>
      <c r="E25" s="192"/>
    </row>
    <row r="26" spans="2:5" ht="31.5">
      <c r="B26" s="16" t="s">
        <v>233</v>
      </c>
      <c r="C26" s="179">
        <v>80</v>
      </c>
      <c r="D26" s="181" t="s">
        <v>28</v>
      </c>
      <c r="E26" s="181"/>
    </row>
    <row r="27" spans="2:5" ht="21">
      <c r="B27" s="17" t="s">
        <v>106</v>
      </c>
      <c r="C27" s="180"/>
      <c r="D27" s="182"/>
      <c r="E27" s="182"/>
    </row>
    <row r="28" spans="2:5" ht="12.75" customHeight="1">
      <c r="B28" s="16" t="s">
        <v>39</v>
      </c>
      <c r="C28" s="179">
        <v>90</v>
      </c>
      <c r="D28" s="194">
        <v>13194473</v>
      </c>
      <c r="E28" s="181" t="s">
        <v>28</v>
      </c>
    </row>
    <row r="29" spans="2:5" ht="38.25" customHeight="1">
      <c r="B29" s="106" t="s">
        <v>113</v>
      </c>
      <c r="C29" s="180"/>
      <c r="D29" s="195"/>
      <c r="E29" s="182"/>
    </row>
    <row r="30" spans="2:5" ht="12.75" customHeight="1">
      <c r="B30" s="18" t="s">
        <v>40</v>
      </c>
      <c r="C30" s="179">
        <v>100</v>
      </c>
      <c r="D30" s="189">
        <f>D16-E18+D28</f>
        <v>132793537</v>
      </c>
      <c r="E30" s="191">
        <v>0</v>
      </c>
    </row>
    <row r="31" spans="2:5" ht="21" customHeight="1">
      <c r="B31" s="108" t="s">
        <v>41</v>
      </c>
      <c r="C31" s="180"/>
      <c r="D31" s="190"/>
      <c r="E31" s="198"/>
    </row>
    <row r="32" spans="2:5" ht="21">
      <c r="B32" s="16" t="s">
        <v>234</v>
      </c>
      <c r="C32" s="179">
        <v>110</v>
      </c>
      <c r="D32" s="189">
        <f>D34+D36+D38+D40+D42</f>
        <v>11173884</v>
      </c>
      <c r="E32" s="181" t="s">
        <v>28</v>
      </c>
    </row>
    <row r="33" spans="2:5" ht="21">
      <c r="B33" s="106" t="s">
        <v>235</v>
      </c>
      <c r="C33" s="180"/>
      <c r="D33" s="190"/>
      <c r="E33" s="197"/>
    </row>
    <row r="34" spans="2:5" ht="12.75" customHeight="1">
      <c r="B34" s="16" t="s">
        <v>42</v>
      </c>
      <c r="C34" s="179">
        <v>120</v>
      </c>
      <c r="D34" s="194"/>
      <c r="E34" s="181" t="s">
        <v>28</v>
      </c>
    </row>
    <row r="35" spans="2:5" ht="12.75" customHeight="1">
      <c r="B35" s="17" t="s">
        <v>107</v>
      </c>
      <c r="C35" s="180"/>
      <c r="D35" s="195"/>
      <c r="E35" s="182"/>
    </row>
    <row r="36" spans="2:5" ht="12.75" customHeight="1">
      <c r="B36" s="16" t="s">
        <v>43</v>
      </c>
      <c r="C36" s="179">
        <v>130</v>
      </c>
      <c r="D36" s="196"/>
      <c r="E36" s="181" t="s">
        <v>28</v>
      </c>
    </row>
    <row r="37" spans="2:5" ht="12.75" customHeight="1">
      <c r="B37" s="17" t="s">
        <v>108</v>
      </c>
      <c r="C37" s="180"/>
      <c r="D37" s="192"/>
      <c r="E37" s="182"/>
    </row>
    <row r="38" spans="2:5" ht="12.75" customHeight="1">
      <c r="B38" s="16" t="s">
        <v>44</v>
      </c>
      <c r="C38" s="179">
        <v>140</v>
      </c>
      <c r="D38" s="196"/>
      <c r="E38" s="181" t="s">
        <v>28</v>
      </c>
    </row>
    <row r="39" spans="2:5" ht="12.75" customHeight="1">
      <c r="B39" s="17" t="s">
        <v>260</v>
      </c>
      <c r="C39" s="180"/>
      <c r="D39" s="192"/>
      <c r="E39" s="182"/>
    </row>
    <row r="40" spans="2:5" ht="12.75" customHeight="1">
      <c r="B40" s="16" t="s">
        <v>45</v>
      </c>
      <c r="C40" s="179">
        <v>150</v>
      </c>
      <c r="D40" s="194">
        <v>11173884</v>
      </c>
      <c r="E40" s="181" t="s">
        <v>28</v>
      </c>
    </row>
    <row r="41" spans="2:5" ht="12.75" customHeight="1">
      <c r="B41" s="17" t="s">
        <v>109</v>
      </c>
      <c r="C41" s="180"/>
      <c r="D41" s="195"/>
      <c r="E41" s="182"/>
    </row>
    <row r="42" spans="2:5" ht="12.75" customHeight="1">
      <c r="B42" s="16" t="s">
        <v>46</v>
      </c>
      <c r="C42" s="179">
        <v>160</v>
      </c>
      <c r="D42" s="196"/>
      <c r="E42" s="181" t="s">
        <v>28</v>
      </c>
    </row>
    <row r="43" spans="2:5" ht="12.75" customHeight="1">
      <c r="B43" s="17" t="s">
        <v>242</v>
      </c>
      <c r="C43" s="180"/>
      <c r="D43" s="192"/>
      <c r="E43" s="182"/>
    </row>
    <row r="44" spans="2:5" ht="21">
      <c r="B44" s="16" t="s">
        <v>1</v>
      </c>
      <c r="C44" s="179">
        <v>170</v>
      </c>
      <c r="D44" s="181" t="s">
        <v>28</v>
      </c>
      <c r="E44" s="185">
        <f>E46+E48+E50+E52</f>
        <v>140844340</v>
      </c>
    </row>
    <row r="45" spans="2:5" ht="31.5">
      <c r="B45" s="106" t="s">
        <v>2</v>
      </c>
      <c r="C45" s="180"/>
      <c r="D45" s="197"/>
      <c r="E45" s="186"/>
    </row>
    <row r="46" spans="2:5" ht="12.75" customHeight="1">
      <c r="B46" s="16" t="s">
        <v>47</v>
      </c>
      <c r="C46" s="179">
        <v>180</v>
      </c>
      <c r="D46" s="181" t="s">
        <v>28</v>
      </c>
      <c r="E46" s="194">
        <v>65063540</v>
      </c>
    </row>
    <row r="47" spans="2:5" ht="26.25" customHeight="1">
      <c r="B47" s="106" t="s">
        <v>262</v>
      </c>
      <c r="C47" s="180"/>
      <c r="D47" s="182"/>
      <c r="E47" s="195"/>
    </row>
    <row r="48" spans="2:5" ht="12.75" customHeight="1">
      <c r="B48" s="16" t="s">
        <v>48</v>
      </c>
      <c r="C48" s="179">
        <v>190</v>
      </c>
      <c r="D48" s="181" t="s">
        <v>28</v>
      </c>
      <c r="E48" s="196"/>
    </row>
    <row r="49" spans="2:5" ht="21.75" customHeight="1">
      <c r="B49" s="17" t="s">
        <v>261</v>
      </c>
      <c r="C49" s="180"/>
      <c r="D49" s="182"/>
      <c r="E49" s="192"/>
    </row>
    <row r="50" spans="2:5" ht="12.75" customHeight="1">
      <c r="B50" s="16" t="s">
        <v>49</v>
      </c>
      <c r="C50" s="179">
        <v>200</v>
      </c>
      <c r="D50" s="181" t="s">
        <v>28</v>
      </c>
      <c r="E50" s="194">
        <v>75780800</v>
      </c>
    </row>
    <row r="51" spans="2:5" ht="12.75" customHeight="1">
      <c r="B51" s="17" t="s">
        <v>110</v>
      </c>
      <c r="C51" s="180"/>
      <c r="D51" s="182"/>
      <c r="E51" s="195"/>
    </row>
    <row r="52" spans="2:5" ht="12.75" customHeight="1">
      <c r="B52" s="16" t="s">
        <v>50</v>
      </c>
      <c r="C52" s="179">
        <v>210</v>
      </c>
      <c r="D52" s="181" t="s">
        <v>28</v>
      </c>
      <c r="E52" s="196">
        <v>0</v>
      </c>
    </row>
    <row r="53" spans="2:5" ht="12.75" customHeight="1">
      <c r="B53" s="17" t="s">
        <v>111</v>
      </c>
      <c r="C53" s="180"/>
      <c r="D53" s="182"/>
      <c r="E53" s="192"/>
    </row>
    <row r="54" spans="2:5" ht="12.75" customHeight="1">
      <c r="B54" s="16" t="s">
        <v>51</v>
      </c>
      <c r="C54" s="179">
        <v>220</v>
      </c>
      <c r="D54" s="185">
        <f>D30+D32-E44</f>
        <v>3123081</v>
      </c>
      <c r="E54" s="187"/>
    </row>
    <row r="55" spans="2:5" ht="21">
      <c r="B55" s="17" t="s">
        <v>52</v>
      </c>
      <c r="C55" s="180"/>
      <c r="D55" s="186"/>
      <c r="E55" s="193"/>
    </row>
    <row r="56" spans="2:5" ht="12.75" customHeight="1">
      <c r="B56" s="16" t="s">
        <v>53</v>
      </c>
      <c r="C56" s="179">
        <v>230</v>
      </c>
      <c r="D56" s="189"/>
      <c r="E56" s="181"/>
    </row>
    <row r="57" spans="2:5" ht="12.75" customHeight="1">
      <c r="B57" s="17" t="s">
        <v>54</v>
      </c>
      <c r="C57" s="180"/>
      <c r="D57" s="190"/>
      <c r="E57" s="182"/>
    </row>
    <row r="58" spans="2:5" ht="12.75" customHeight="1">
      <c r="B58" s="16" t="s">
        <v>55</v>
      </c>
      <c r="C58" s="179">
        <v>240</v>
      </c>
      <c r="D58" s="189">
        <f>D54</f>
        <v>3123081</v>
      </c>
      <c r="E58" s="191">
        <f>E54-E56</f>
        <v>0</v>
      </c>
    </row>
    <row r="59" spans="2:7" ht="33.75" customHeight="1">
      <c r="B59" s="106" t="s">
        <v>66</v>
      </c>
      <c r="C59" s="180"/>
      <c r="D59" s="190"/>
      <c r="E59" s="192"/>
      <c r="G59" s="13"/>
    </row>
    <row r="60" spans="2:5" ht="12.75" customHeight="1">
      <c r="B60" s="16" t="s">
        <v>56</v>
      </c>
      <c r="C60" s="179">
        <v>250</v>
      </c>
      <c r="D60" s="181" t="s">
        <v>28</v>
      </c>
      <c r="E60" s="183">
        <v>2598462</v>
      </c>
    </row>
    <row r="61" spans="2:5" ht="12.75" customHeight="1">
      <c r="B61" s="17" t="s">
        <v>240</v>
      </c>
      <c r="C61" s="180"/>
      <c r="D61" s="182"/>
      <c r="E61" s="184"/>
    </row>
    <row r="62" spans="2:5" ht="12.75" customHeight="1">
      <c r="B62" s="16" t="s">
        <v>57</v>
      </c>
      <c r="C62" s="179">
        <v>260</v>
      </c>
      <c r="D62" s="181" t="s">
        <v>28</v>
      </c>
      <c r="E62" s="183"/>
    </row>
    <row r="63" spans="2:5" ht="12.75" customHeight="1">
      <c r="B63" s="17" t="s">
        <v>241</v>
      </c>
      <c r="C63" s="180"/>
      <c r="D63" s="182"/>
      <c r="E63" s="184"/>
    </row>
    <row r="64" spans="2:5" ht="13.5" customHeight="1">
      <c r="B64" s="16" t="s">
        <v>58</v>
      </c>
      <c r="C64" s="179">
        <v>270</v>
      </c>
      <c r="D64" s="189">
        <f>D58-E60</f>
        <v>524619</v>
      </c>
      <c r="E64" s="187"/>
    </row>
    <row r="65" spans="2:5" ht="24" customHeight="1">
      <c r="B65" s="106" t="s">
        <v>60</v>
      </c>
      <c r="C65" s="180"/>
      <c r="D65" s="190"/>
      <c r="E65" s="188"/>
    </row>
    <row r="66" spans="2:5" ht="15" customHeight="1">
      <c r="B66" s="19" t="s">
        <v>75</v>
      </c>
      <c r="C66" s="12"/>
      <c r="D66" s="94"/>
      <c r="E66" s="93"/>
    </row>
    <row r="67" spans="2:3" ht="6" customHeight="1" hidden="1">
      <c r="B67" s="6" t="s">
        <v>75</v>
      </c>
      <c r="C67" s="6" t="s">
        <v>75</v>
      </c>
    </row>
    <row r="68" spans="2:3" ht="15.75">
      <c r="B68" s="11" t="s">
        <v>61</v>
      </c>
      <c r="C68" s="4"/>
    </row>
    <row r="69" spans="2:3" ht="15.75">
      <c r="B69" s="11" t="s">
        <v>3</v>
      </c>
      <c r="C69" s="4"/>
    </row>
    <row r="70" spans="2:3" ht="11.25" customHeight="1">
      <c r="B70" s="4"/>
      <c r="C70" s="4"/>
    </row>
    <row r="71" spans="2:3" ht="15.75">
      <c r="B71" s="11" t="s">
        <v>4</v>
      </c>
      <c r="C71" s="4"/>
    </row>
    <row r="72" spans="2:3" ht="15.75">
      <c r="B72" s="11" t="s">
        <v>5</v>
      </c>
      <c r="C72" s="4"/>
    </row>
    <row r="73" ht="7.5" customHeight="1"/>
    <row r="74" spans="2:3" ht="12.75" hidden="1">
      <c r="B74" t="s">
        <v>75</v>
      </c>
      <c r="C74" t="s">
        <v>75</v>
      </c>
    </row>
    <row r="75" ht="15.75">
      <c r="B75" s="86" t="s">
        <v>271</v>
      </c>
    </row>
    <row r="76" ht="12.75">
      <c r="B76" s="19" t="s">
        <v>270</v>
      </c>
    </row>
    <row r="77" ht="12.75">
      <c r="B77" s="19" t="s">
        <v>269</v>
      </c>
    </row>
    <row r="80" ht="12.75">
      <c r="B80" t="s">
        <v>244</v>
      </c>
    </row>
  </sheetData>
  <sheetProtection/>
  <mergeCells count="87">
    <mergeCell ref="B2:B3"/>
    <mergeCell ref="C2:C7"/>
    <mergeCell ref="D2:E2"/>
    <mergeCell ref="D3:E3"/>
    <mergeCell ref="B4:B7"/>
    <mergeCell ref="D8:E8"/>
    <mergeCell ref="C10:C11"/>
    <mergeCell ref="D10:D11"/>
    <mergeCell ref="E10:E11"/>
    <mergeCell ref="C13:C14"/>
    <mergeCell ref="D13:D14"/>
    <mergeCell ref="E13:E14"/>
    <mergeCell ref="C16:C17"/>
    <mergeCell ref="D16:D17"/>
    <mergeCell ref="E16:E17"/>
    <mergeCell ref="C18:C19"/>
    <mergeCell ref="D18:D19"/>
    <mergeCell ref="E18:E19"/>
    <mergeCell ref="C20:C21"/>
    <mergeCell ref="D20:D21"/>
    <mergeCell ref="E20:E21"/>
    <mergeCell ref="C22:C23"/>
    <mergeCell ref="D22:D23"/>
    <mergeCell ref="E22:E23"/>
    <mergeCell ref="C24:C25"/>
    <mergeCell ref="D24:D25"/>
    <mergeCell ref="E24:E25"/>
    <mergeCell ref="C26:C27"/>
    <mergeCell ref="D26:D27"/>
    <mergeCell ref="E26:E27"/>
    <mergeCell ref="C28:C29"/>
    <mergeCell ref="D28:D29"/>
    <mergeCell ref="E28:E29"/>
    <mergeCell ref="C30:C31"/>
    <mergeCell ref="D30:D31"/>
    <mergeCell ref="E30:E31"/>
    <mergeCell ref="C32:C33"/>
    <mergeCell ref="D32:D33"/>
    <mergeCell ref="E32:E33"/>
    <mergeCell ref="C34:C35"/>
    <mergeCell ref="D34:D35"/>
    <mergeCell ref="E34:E35"/>
    <mergeCell ref="C36:C37"/>
    <mergeCell ref="D36:D37"/>
    <mergeCell ref="E36:E37"/>
    <mergeCell ref="C38:C39"/>
    <mergeCell ref="D38:D39"/>
    <mergeCell ref="E38:E39"/>
    <mergeCell ref="C40:C41"/>
    <mergeCell ref="D40:D41"/>
    <mergeCell ref="E40:E41"/>
    <mergeCell ref="C42:C43"/>
    <mergeCell ref="D42:D43"/>
    <mergeCell ref="E42:E43"/>
    <mergeCell ref="C44:C45"/>
    <mergeCell ref="D44:D45"/>
    <mergeCell ref="E44:E45"/>
    <mergeCell ref="C46:C47"/>
    <mergeCell ref="D46:D47"/>
    <mergeCell ref="E46:E47"/>
    <mergeCell ref="C48:C49"/>
    <mergeCell ref="D48:D49"/>
    <mergeCell ref="E48:E49"/>
    <mergeCell ref="C50:C51"/>
    <mergeCell ref="D50:D51"/>
    <mergeCell ref="E50:E51"/>
    <mergeCell ref="C52:C53"/>
    <mergeCell ref="D52:D53"/>
    <mergeCell ref="E52:E53"/>
    <mergeCell ref="C54:C55"/>
    <mergeCell ref="D54:D55"/>
    <mergeCell ref="E54:E55"/>
    <mergeCell ref="C56:C57"/>
    <mergeCell ref="D56:D57"/>
    <mergeCell ref="E56:E57"/>
    <mergeCell ref="C58:C59"/>
    <mergeCell ref="D58:D59"/>
    <mergeCell ref="E58:E59"/>
    <mergeCell ref="C60:C61"/>
    <mergeCell ref="D60:D61"/>
    <mergeCell ref="E60:E61"/>
    <mergeCell ref="C62:C63"/>
    <mergeCell ref="D62:D63"/>
    <mergeCell ref="E62:E63"/>
    <mergeCell ref="C64:C65"/>
    <mergeCell ref="D64:D65"/>
    <mergeCell ref="E64:E6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"Разрез Ангренский"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Валл Сергей</dc:creator>
  <cp:keywords/>
  <dc:description/>
  <cp:lastModifiedBy>USER</cp:lastModifiedBy>
  <cp:lastPrinted>2023-10-10T05:56:49Z</cp:lastPrinted>
  <dcterms:created xsi:type="dcterms:W3CDTF">2004-04-21T08:14:23Z</dcterms:created>
  <dcterms:modified xsi:type="dcterms:W3CDTF">2023-10-10T06:49:37Z</dcterms:modified>
  <cp:category/>
  <cp:version/>
  <cp:contentType/>
  <cp:contentStatus/>
</cp:coreProperties>
</file>